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MI" sheetId="1" r:id="rId1"/>
  </sheets>
  <definedNames>
    <definedName name="EMI">'EMI'!$G$2</definedName>
    <definedName name="Interest">'EMI'!$D$4</definedName>
    <definedName name="Principal">'EMI'!$D$3</definedName>
    <definedName name="ser">'EMI'!$G$3</definedName>
    <definedName name="Term">'EMI'!$D$5</definedName>
  </definedNames>
  <calcPr fullCalcOnLoad="1"/>
</workbook>
</file>

<file path=xl/sharedStrings.xml><?xml version="1.0" encoding="utf-8"?>
<sst xmlns="http://schemas.openxmlformats.org/spreadsheetml/2006/main" count="19" uniqueCount="18">
  <si>
    <t>Start Month:</t>
  </si>
  <si>
    <t>EMI Amount</t>
  </si>
  <si>
    <t>Service Recovery %</t>
  </si>
  <si>
    <t>Interest Rate:</t>
  </si>
  <si>
    <t>Sr. No.</t>
  </si>
  <si>
    <t>Recovery Month</t>
  </si>
  <si>
    <t>Principal O/s.</t>
  </si>
  <si>
    <t>Principal Repayment</t>
  </si>
  <si>
    <t>Interest Repayment</t>
  </si>
  <si>
    <t>Total Recovery</t>
  </si>
  <si>
    <t>180 months</t>
  </si>
  <si>
    <t>Loan</t>
  </si>
  <si>
    <t xml:space="preserve"> </t>
  </si>
  <si>
    <t>Grand Total</t>
  </si>
  <si>
    <t>-</t>
  </si>
  <si>
    <t>Total Months:</t>
  </si>
  <si>
    <t>Amount:</t>
  </si>
  <si>
    <t>https://www.himasagar.com/emi-calculator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</si>
</sst>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mmmm\-yy"/>
    <numFmt numFmtId="179" formatCode="_(* #,##0.00_);_(* \(#,##0.00\);_(* \-??_);_(@_)"/>
    <numFmt numFmtId="180" formatCode="_(* #,##0_);_(* \(#,##0\);_(* \-??_);_(@_)"/>
    <numFmt numFmtId="181" formatCode="mmm/yyyy"/>
    <numFmt numFmtId="182" formatCode="[$-4009]dd\ mmmm\ yyyy"/>
    <numFmt numFmtId="183" formatCode="mmmm/yy"/>
  </numFmts>
  <fonts count="43">
    <font>
      <sz val="10"/>
      <name val="Times New Roman"/>
      <family val="1"/>
    </font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indexed="10"/>
      <name val="Book Antiqua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Sitka Displa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ill="0" applyBorder="0" applyAlignment="0" applyProtection="0"/>
    <xf numFmtId="41" fontId="1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left"/>
    </xf>
    <xf numFmtId="40" fontId="2" fillId="0" borderId="0" xfId="42" applyNumberFormat="1" applyFont="1" applyFill="1" applyBorder="1" applyAlignment="1" applyProtection="1">
      <alignment/>
      <protection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8" fontId="2" fillId="33" borderId="0" xfId="42" applyNumberFormat="1" applyFont="1" applyFill="1" applyBorder="1" applyAlignment="1" applyProtection="1">
      <alignment/>
      <protection/>
    </xf>
    <xf numFmtId="40" fontId="2" fillId="33" borderId="0" xfId="42" applyNumberFormat="1" applyFont="1" applyFill="1" applyBorder="1" applyAlignment="1" applyProtection="1">
      <alignment/>
      <protection/>
    </xf>
    <xf numFmtId="40" fontId="4" fillId="33" borderId="0" xfId="42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38" fontId="2" fillId="33" borderId="0" xfId="42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178" fontId="2" fillId="0" borderId="16" xfId="0" applyNumberFormat="1" applyFont="1" applyBorder="1" applyAlignment="1">
      <alignment horizontal="left"/>
    </xf>
    <xf numFmtId="40" fontId="2" fillId="0" borderId="16" xfId="42" applyNumberFormat="1" applyFont="1" applyFill="1" applyBorder="1" applyAlignment="1" applyProtection="1">
      <alignment/>
      <protection/>
    </xf>
    <xf numFmtId="40" fontId="2" fillId="0" borderId="17" xfId="42" applyNumberFormat="1" applyFont="1" applyFill="1" applyBorder="1" applyAlignment="1" applyProtection="1">
      <alignment/>
      <protection/>
    </xf>
    <xf numFmtId="179" fontId="2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0" fontId="2" fillId="0" borderId="19" xfId="42" applyNumberFormat="1" applyFont="1" applyFill="1" applyBorder="1" applyAlignment="1" applyProtection="1">
      <alignment/>
      <protection/>
    </xf>
    <xf numFmtId="40" fontId="2" fillId="0" borderId="20" xfId="42" applyNumberFormat="1" applyFont="1" applyFill="1" applyBorder="1" applyAlignment="1" applyProtection="1">
      <alignment/>
      <protection/>
    </xf>
    <xf numFmtId="179" fontId="2" fillId="0" borderId="19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40" fontId="2" fillId="0" borderId="22" xfId="42" applyNumberFormat="1" applyFont="1" applyFill="1" applyBorder="1" applyAlignment="1" applyProtection="1">
      <alignment/>
      <protection/>
    </xf>
    <xf numFmtId="40" fontId="2" fillId="0" borderId="23" xfId="42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40" fontId="3" fillId="0" borderId="13" xfId="42" applyNumberFormat="1" applyFont="1" applyFill="1" applyBorder="1" applyAlignment="1" applyProtection="1">
      <alignment/>
      <protection/>
    </xf>
    <xf numFmtId="40" fontId="3" fillId="0" borderId="14" xfId="42" applyNumberFormat="1" applyFont="1" applyFill="1" applyBorder="1" applyAlignment="1" applyProtection="1">
      <alignment/>
      <protection/>
    </xf>
    <xf numFmtId="179" fontId="2" fillId="0" borderId="10" xfId="42" applyFont="1" applyFill="1" applyBorder="1" applyAlignment="1" applyProtection="1">
      <alignment/>
      <protection/>
    </xf>
    <xf numFmtId="179" fontId="2" fillId="0" borderId="0" xfId="42" applyFont="1" applyFill="1" applyBorder="1" applyAlignment="1" applyProtection="1">
      <alignment/>
      <protection/>
    </xf>
    <xf numFmtId="179" fontId="2" fillId="0" borderId="19" xfId="42" applyFont="1" applyFill="1" applyBorder="1" applyAlignment="1" applyProtection="1">
      <alignment/>
      <protection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40" fontId="3" fillId="0" borderId="19" xfId="42" applyNumberFormat="1" applyFont="1" applyFill="1" applyBorder="1" applyAlignment="1" applyProtection="1">
      <alignment/>
      <protection/>
    </xf>
    <xf numFmtId="0" fontId="3" fillId="0" borderId="19" xfId="0" applyFont="1" applyBorder="1" applyAlignment="1">
      <alignment/>
    </xf>
    <xf numFmtId="179" fontId="3" fillId="0" borderId="19" xfId="0" applyNumberFormat="1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178" fontId="3" fillId="0" borderId="13" xfId="0" applyNumberFormat="1" applyFont="1" applyBorder="1" applyAlignment="1">
      <alignment horizontal="justify"/>
    </xf>
    <xf numFmtId="40" fontId="3" fillId="0" borderId="13" xfId="42" applyNumberFormat="1" applyFont="1" applyFill="1" applyBorder="1" applyAlignment="1" applyProtection="1">
      <alignment horizontal="center"/>
      <protection/>
    </xf>
    <xf numFmtId="40" fontId="3" fillId="0" borderId="13" xfId="42" applyNumberFormat="1" applyFont="1" applyFill="1" applyBorder="1" applyAlignment="1" applyProtection="1">
      <alignment horizontal="justify"/>
      <protection/>
    </xf>
    <xf numFmtId="40" fontId="3" fillId="0" borderId="14" xfId="42" applyNumberFormat="1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>
      <alignment horizontal="center"/>
    </xf>
    <xf numFmtId="17" fontId="3" fillId="0" borderId="13" xfId="0" applyNumberFormat="1" applyFont="1" applyBorder="1" applyAlignment="1">
      <alignment horizontal="center"/>
    </xf>
    <xf numFmtId="40" fontId="25" fillId="33" borderId="0" xfId="53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imasagar.com/emi-calculato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57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5" sqref="F5"/>
    </sheetView>
  </sheetViews>
  <sheetFormatPr defaultColWidth="0" defaultRowHeight="12.75" zeroHeight="1"/>
  <cols>
    <col min="1" max="1" width="3.66015625" style="1" customWidth="1"/>
    <col min="2" max="2" width="16.33203125" style="2" customWidth="1"/>
    <col min="3" max="3" width="15.66015625" style="3" customWidth="1"/>
    <col min="4" max="4" width="15.33203125" style="4" customWidth="1"/>
    <col min="5" max="5" width="14.83203125" style="4" customWidth="1"/>
    <col min="6" max="6" width="21.16015625" style="4" customWidth="1"/>
    <col min="7" max="7" width="16.66015625" style="4" customWidth="1"/>
    <col min="8" max="8" width="1.0078125" style="1" customWidth="1"/>
    <col min="9" max="16" width="0" style="1" hidden="1" customWidth="1"/>
    <col min="17" max="17" width="0" style="5" hidden="1" customWidth="1"/>
    <col min="18" max="16384" width="0" style="1" hidden="1" customWidth="1"/>
  </cols>
  <sheetData>
    <row r="1" ht="13.5"/>
    <row r="2" spans="2:11" s="6" customFormat="1" ht="15">
      <c r="B2" s="44" t="s">
        <v>0</v>
      </c>
      <c r="C2" s="44"/>
      <c r="D2" s="7">
        <v>43831</v>
      </c>
      <c r="E2" s="8"/>
      <c r="F2" s="8" t="s">
        <v>1</v>
      </c>
      <c r="G2" s="9">
        <f>Interest%/12/(1-(1/(1+Interest%/12)^Term))*(Principal*ser%)+(Principal*(100-ser)/100*Interest%/12)</f>
        <v>22896.67084603938</v>
      </c>
      <c r="I2" s="10"/>
      <c r="J2" s="10"/>
      <c r="K2" s="10"/>
    </row>
    <row r="3" spans="2:18" s="6" customFormat="1" ht="15">
      <c r="B3" s="44" t="s">
        <v>16</v>
      </c>
      <c r="C3" s="44"/>
      <c r="D3" s="8">
        <v>2500000</v>
      </c>
      <c r="E3" s="8"/>
      <c r="F3" s="8" t="s">
        <v>2</v>
      </c>
      <c r="G3" s="8">
        <v>100</v>
      </c>
      <c r="I3" s="11"/>
      <c r="J3" s="11"/>
      <c r="K3" s="11"/>
      <c r="Q3" s="12"/>
      <c r="R3" s="12"/>
    </row>
    <row r="4" spans="2:17" s="6" customFormat="1" ht="15">
      <c r="B4" s="44" t="s">
        <v>3</v>
      </c>
      <c r="C4" s="44"/>
      <c r="D4" s="8">
        <v>9.25</v>
      </c>
      <c r="E4" s="8"/>
      <c r="F4" s="8"/>
      <c r="G4" s="8"/>
      <c r="Q4" s="12"/>
    </row>
    <row r="5" spans="2:17" s="6" customFormat="1" ht="16.5">
      <c r="B5" s="44" t="s">
        <v>15</v>
      </c>
      <c r="C5" s="44"/>
      <c r="D5" s="13">
        <v>240</v>
      </c>
      <c r="E5" s="8"/>
      <c r="F5" s="52" t="s">
        <v>17</v>
      </c>
      <c r="G5" s="8"/>
      <c r="Q5" s="12"/>
    </row>
    <row r="6" spans="2:16" ht="15">
      <c r="B6" s="45" t="s">
        <v>4</v>
      </c>
      <c r="C6" s="46" t="s">
        <v>5</v>
      </c>
      <c r="D6" s="47" t="s">
        <v>6</v>
      </c>
      <c r="E6" s="48" t="s">
        <v>7</v>
      </c>
      <c r="F6" s="47" t="s">
        <v>8</v>
      </c>
      <c r="G6" s="49" t="s">
        <v>9</v>
      </c>
      <c r="H6" s="14"/>
      <c r="I6" s="50" t="s">
        <v>10</v>
      </c>
      <c r="J6" s="50"/>
      <c r="K6" s="50"/>
      <c r="L6" s="50"/>
      <c r="M6" s="50"/>
      <c r="N6" s="50"/>
      <c r="O6" s="50"/>
      <c r="P6" s="50"/>
    </row>
    <row r="7" spans="2:16" ht="15">
      <c r="B7" s="45"/>
      <c r="C7" s="46"/>
      <c r="D7" s="47"/>
      <c r="E7" s="48"/>
      <c r="F7" s="47"/>
      <c r="G7" s="49"/>
      <c r="H7" s="14"/>
      <c r="I7" s="15" t="s">
        <v>11</v>
      </c>
      <c r="J7" s="16">
        <v>9</v>
      </c>
      <c r="K7" s="16">
        <v>9.25</v>
      </c>
      <c r="L7" s="17">
        <v>9.5</v>
      </c>
      <c r="M7" s="17">
        <v>9.75</v>
      </c>
      <c r="N7" s="18">
        <v>10</v>
      </c>
      <c r="O7" s="18">
        <v>10.25</v>
      </c>
      <c r="P7" s="18">
        <v>10.5</v>
      </c>
    </row>
    <row r="8" spans="2:16" ht="18" customHeight="1">
      <c r="B8" s="19">
        <v>1</v>
      </c>
      <c r="C8" s="20">
        <v>43831</v>
      </c>
      <c r="D8" s="21">
        <f>Principal</f>
        <v>2500000</v>
      </c>
      <c r="E8" s="21">
        <f aca="true" t="shared" si="0" ref="E8:E71">G8-F8</f>
        <v>3625.8375127060463</v>
      </c>
      <c r="F8" s="21">
        <f aca="true" t="shared" si="1" ref="F8:F71">D8*Interest%/12</f>
        <v>19270.833333333332</v>
      </c>
      <c r="G8" s="22">
        <f aca="true" t="shared" si="2" ref="G8:G39">EMI</f>
        <v>22896.67084603938</v>
      </c>
      <c r="H8" s="14"/>
      <c r="I8" s="23">
        <v>100000</v>
      </c>
      <c r="J8" s="24">
        <v>1014</v>
      </c>
      <c r="K8" s="24"/>
      <c r="L8" s="24"/>
      <c r="M8" s="24"/>
      <c r="N8" s="24"/>
      <c r="O8" s="24"/>
      <c r="P8" s="24"/>
    </row>
    <row r="9" spans="2:16" ht="18" customHeight="1">
      <c r="B9" s="25">
        <v>2</v>
      </c>
      <c r="C9" s="20">
        <v>43862</v>
      </c>
      <c r="D9" s="26">
        <f aca="true" t="shared" si="3" ref="D9:D72">D8-E8</f>
        <v>2496374.162487294</v>
      </c>
      <c r="E9" s="26">
        <f t="shared" si="0"/>
        <v>3653.7866768664862</v>
      </c>
      <c r="F9" s="26">
        <f t="shared" si="1"/>
        <v>19242.884169172892</v>
      </c>
      <c r="G9" s="27">
        <f t="shared" si="2"/>
        <v>22896.67084603938</v>
      </c>
      <c r="H9" s="14"/>
      <c r="I9" s="28">
        <v>200000</v>
      </c>
      <c r="J9" s="29">
        <v>2029</v>
      </c>
      <c r="K9" s="29"/>
      <c r="L9" s="29"/>
      <c r="M9" s="29"/>
      <c r="N9" s="29"/>
      <c r="O9" s="29"/>
      <c r="P9" s="29"/>
    </row>
    <row r="10" spans="2:16" ht="18" customHeight="1">
      <c r="B10" s="25">
        <v>3</v>
      </c>
      <c r="C10" s="20">
        <v>43891</v>
      </c>
      <c r="D10" s="26">
        <f t="shared" si="3"/>
        <v>2492720.3758104276</v>
      </c>
      <c r="E10" s="26">
        <f t="shared" si="0"/>
        <v>3681.951282500664</v>
      </c>
      <c r="F10" s="26">
        <f t="shared" si="1"/>
        <v>19214.719563538714</v>
      </c>
      <c r="G10" s="27">
        <f t="shared" si="2"/>
        <v>22896.67084603938</v>
      </c>
      <c r="H10" s="14"/>
      <c r="I10" s="28">
        <v>300000</v>
      </c>
      <c r="J10" s="29">
        <v>3043</v>
      </c>
      <c r="K10" s="29"/>
      <c r="L10" s="29"/>
      <c r="M10" s="29"/>
      <c r="N10" s="29"/>
      <c r="O10" s="29"/>
      <c r="P10" s="29"/>
    </row>
    <row r="11" spans="2:16" ht="18" customHeight="1">
      <c r="B11" s="25">
        <v>4</v>
      </c>
      <c r="C11" s="20">
        <v>43922</v>
      </c>
      <c r="D11" s="26">
        <f t="shared" si="3"/>
        <v>2489038.424527927</v>
      </c>
      <c r="E11" s="26">
        <f t="shared" si="0"/>
        <v>3710.3329903032754</v>
      </c>
      <c r="F11" s="26">
        <f t="shared" si="1"/>
        <v>19186.337855736103</v>
      </c>
      <c r="G11" s="27">
        <f t="shared" si="2"/>
        <v>22896.67084603938</v>
      </c>
      <c r="H11" s="14"/>
      <c r="I11" s="28">
        <v>400000</v>
      </c>
      <c r="J11" s="29">
        <v>4057</v>
      </c>
      <c r="K11" s="29"/>
      <c r="L11" s="29"/>
      <c r="M11" s="29"/>
      <c r="N11" s="29"/>
      <c r="O11" s="29"/>
      <c r="P11" s="29"/>
    </row>
    <row r="12" spans="2:16" ht="18" customHeight="1">
      <c r="B12" s="25">
        <v>5</v>
      </c>
      <c r="C12" s="20">
        <v>43952</v>
      </c>
      <c r="D12" s="26">
        <f t="shared" si="3"/>
        <v>2485328.0915376237</v>
      </c>
      <c r="E12" s="26">
        <f t="shared" si="0"/>
        <v>3738.9334737701975</v>
      </c>
      <c r="F12" s="26">
        <f t="shared" si="1"/>
        <v>19157.73737226918</v>
      </c>
      <c r="G12" s="27">
        <f t="shared" si="2"/>
        <v>22896.67084603938</v>
      </c>
      <c r="H12" s="14"/>
      <c r="I12" s="28">
        <v>500000</v>
      </c>
      <c r="J12" s="29">
        <v>5071</v>
      </c>
      <c r="K12" s="29"/>
      <c r="L12" s="29"/>
      <c r="M12" s="29"/>
      <c r="N12" s="29"/>
      <c r="O12" s="29"/>
      <c r="P12" s="29"/>
    </row>
    <row r="13" spans="2:16" ht="18" customHeight="1">
      <c r="B13" s="25">
        <v>6</v>
      </c>
      <c r="C13" s="20">
        <v>43983</v>
      </c>
      <c r="D13" s="26">
        <f t="shared" si="3"/>
        <v>2481589.1580638536</v>
      </c>
      <c r="E13" s="26">
        <f t="shared" si="0"/>
        <v>3767.7544192971727</v>
      </c>
      <c r="F13" s="26">
        <f t="shared" si="1"/>
        <v>19128.916426742206</v>
      </c>
      <c r="G13" s="27">
        <f t="shared" si="2"/>
        <v>22896.67084603938</v>
      </c>
      <c r="H13" s="14"/>
      <c r="I13" s="28">
        <v>600000</v>
      </c>
      <c r="J13" s="29">
        <v>6086</v>
      </c>
      <c r="K13" s="29"/>
      <c r="L13" s="29"/>
      <c r="M13" s="29"/>
      <c r="N13" s="29"/>
      <c r="O13" s="29"/>
      <c r="P13" s="29"/>
    </row>
    <row r="14" spans="2:16" ht="18" customHeight="1">
      <c r="B14" s="25">
        <v>7</v>
      </c>
      <c r="C14" s="20">
        <v>44013</v>
      </c>
      <c r="D14" s="26">
        <f t="shared" si="3"/>
        <v>2477821.4036445566</v>
      </c>
      <c r="E14" s="26">
        <f t="shared" si="0"/>
        <v>3796.7975262792534</v>
      </c>
      <c r="F14" s="26">
        <f t="shared" si="1"/>
        <v>19099.873319760125</v>
      </c>
      <c r="G14" s="27">
        <f t="shared" si="2"/>
        <v>22896.67084603938</v>
      </c>
      <c r="H14" s="14"/>
      <c r="I14" s="28">
        <v>700000</v>
      </c>
      <c r="J14" s="29">
        <v>7100</v>
      </c>
      <c r="K14" s="29"/>
      <c r="L14" s="29"/>
      <c r="M14" s="29"/>
      <c r="N14" s="29"/>
      <c r="O14" s="29"/>
      <c r="P14" s="29"/>
    </row>
    <row r="15" spans="2:16" ht="18" customHeight="1">
      <c r="B15" s="25">
        <v>8</v>
      </c>
      <c r="C15" s="20">
        <v>44044</v>
      </c>
      <c r="D15" s="26">
        <f t="shared" si="3"/>
        <v>2474024.606118277</v>
      </c>
      <c r="E15" s="26">
        <f t="shared" si="0"/>
        <v>3826.064507210991</v>
      </c>
      <c r="F15" s="26">
        <f t="shared" si="1"/>
        <v>19070.606338828387</v>
      </c>
      <c r="G15" s="27">
        <f t="shared" si="2"/>
        <v>22896.67084603938</v>
      </c>
      <c r="H15" s="14"/>
      <c r="I15" s="28">
        <v>800000</v>
      </c>
      <c r="J15" s="29">
        <v>8114</v>
      </c>
      <c r="K15" s="29"/>
      <c r="L15" s="29"/>
      <c r="M15" s="29"/>
      <c r="N15" s="29"/>
      <c r="O15" s="29"/>
      <c r="P15" s="29"/>
    </row>
    <row r="16" spans="2:16" ht="18" customHeight="1">
      <c r="B16" s="25">
        <v>9</v>
      </c>
      <c r="C16" s="20">
        <v>44075</v>
      </c>
      <c r="D16" s="26">
        <f t="shared" si="3"/>
        <v>2470198.541611066</v>
      </c>
      <c r="E16" s="26">
        <f t="shared" si="0"/>
        <v>3855.557087787409</v>
      </c>
      <c r="F16" s="26">
        <f t="shared" si="1"/>
        <v>19041.11375825197</v>
      </c>
      <c r="G16" s="27">
        <f t="shared" si="2"/>
        <v>22896.67084603938</v>
      </c>
      <c r="H16" s="14"/>
      <c r="I16" s="28">
        <v>900000</v>
      </c>
      <c r="J16" s="29">
        <v>9128</v>
      </c>
      <c r="K16" s="29"/>
      <c r="L16" s="29"/>
      <c r="M16" s="29"/>
      <c r="N16" s="29"/>
      <c r="O16" s="29"/>
      <c r="P16" s="29"/>
    </row>
    <row r="17" spans="2:16" ht="18" customHeight="1">
      <c r="B17" s="25">
        <v>10</v>
      </c>
      <c r="C17" s="20">
        <v>44105</v>
      </c>
      <c r="D17" s="26">
        <f t="shared" si="3"/>
        <v>2466342.9845232787</v>
      </c>
      <c r="E17" s="26">
        <f t="shared" si="0"/>
        <v>3885.2770070057704</v>
      </c>
      <c r="F17" s="26">
        <f t="shared" si="1"/>
        <v>19011.393839033608</v>
      </c>
      <c r="G17" s="27">
        <f t="shared" si="2"/>
        <v>22896.67084603938</v>
      </c>
      <c r="H17" s="14"/>
      <c r="I17" s="28">
        <v>1000000</v>
      </c>
      <c r="J17" s="29">
        <v>10143</v>
      </c>
      <c r="K17" s="29"/>
      <c r="L17" s="29"/>
      <c r="M17" s="29"/>
      <c r="N17" s="29"/>
      <c r="O17" s="29"/>
      <c r="P17" s="29"/>
    </row>
    <row r="18" spans="2:16" ht="18" customHeight="1">
      <c r="B18" s="25">
        <v>11</v>
      </c>
      <c r="C18" s="20">
        <v>44136</v>
      </c>
      <c r="D18" s="26">
        <f t="shared" si="3"/>
        <v>2462457.707516273</v>
      </c>
      <c r="E18" s="26">
        <f t="shared" si="0"/>
        <v>3915.226017268109</v>
      </c>
      <c r="F18" s="26">
        <f t="shared" si="1"/>
        <v>18981.44482877127</v>
      </c>
      <c r="G18" s="27">
        <f t="shared" si="2"/>
        <v>22896.67084603938</v>
      </c>
      <c r="H18" s="14"/>
      <c r="I18" s="28">
        <v>1100000</v>
      </c>
      <c r="J18" s="29">
        <v>11157</v>
      </c>
      <c r="K18" s="29"/>
      <c r="L18" s="29"/>
      <c r="M18" s="29"/>
      <c r="N18" s="29"/>
      <c r="O18" s="29"/>
      <c r="P18" s="29"/>
    </row>
    <row r="19" spans="2:16" ht="18" customHeight="1">
      <c r="B19" s="25">
        <v>12</v>
      </c>
      <c r="C19" s="20">
        <v>44166</v>
      </c>
      <c r="D19" s="26">
        <f t="shared" si="3"/>
        <v>2458542.481499005</v>
      </c>
      <c r="E19" s="26">
        <f t="shared" si="0"/>
        <v>3945.405884484546</v>
      </c>
      <c r="F19" s="26">
        <f t="shared" si="1"/>
        <v>18951.264961554833</v>
      </c>
      <c r="G19" s="27">
        <f t="shared" si="2"/>
        <v>22896.67084603938</v>
      </c>
      <c r="H19" s="14"/>
      <c r="I19" s="28">
        <v>1200000</v>
      </c>
      <c r="J19" s="29">
        <v>12171</v>
      </c>
      <c r="K19" s="29">
        <v>12350</v>
      </c>
      <c r="L19" s="29">
        <v>12531</v>
      </c>
      <c r="M19" s="29">
        <v>12712</v>
      </c>
      <c r="N19" s="29">
        <v>12895</v>
      </c>
      <c r="O19" s="29">
        <v>13079</v>
      </c>
      <c r="P19" s="29">
        <v>13265</v>
      </c>
    </row>
    <row r="20" spans="2:14" ht="18" customHeight="1">
      <c r="B20" s="25">
        <v>13</v>
      </c>
      <c r="C20" s="20">
        <v>44197</v>
      </c>
      <c r="D20" s="26">
        <f t="shared" si="3"/>
        <v>2454597.0756145203</v>
      </c>
      <c r="E20" s="26">
        <f t="shared" si="0"/>
        <v>3975.8183881774494</v>
      </c>
      <c r="F20" s="26">
        <f t="shared" si="1"/>
        <v>18920.85245786193</v>
      </c>
      <c r="G20" s="27">
        <f t="shared" si="2"/>
        <v>22896.67084603938</v>
      </c>
      <c r="H20" s="14"/>
      <c r="I20" s="6"/>
      <c r="J20" s="6"/>
      <c r="K20" s="6"/>
      <c r="L20" s="6"/>
      <c r="M20" s="6"/>
      <c r="N20" s="6"/>
    </row>
    <row r="21" spans="2:14" ht="18" customHeight="1">
      <c r="B21" s="25">
        <v>14</v>
      </c>
      <c r="C21" s="20">
        <v>44228</v>
      </c>
      <c r="D21" s="26">
        <f t="shared" si="3"/>
        <v>2450621.257226343</v>
      </c>
      <c r="E21" s="26">
        <f t="shared" si="0"/>
        <v>4006.465321586318</v>
      </c>
      <c r="F21" s="26">
        <f t="shared" si="1"/>
        <v>18890.20552445306</v>
      </c>
      <c r="G21" s="27">
        <f t="shared" si="2"/>
        <v>22896.67084603938</v>
      </c>
      <c r="H21" s="14"/>
      <c r="I21" s="6"/>
      <c r="J21" s="6"/>
      <c r="K21" s="6"/>
      <c r="L21" s="6"/>
      <c r="M21" s="6"/>
      <c r="N21" s="6"/>
    </row>
    <row r="22" spans="2:14" ht="18" customHeight="1">
      <c r="B22" s="25">
        <v>15</v>
      </c>
      <c r="C22" s="20">
        <v>44256</v>
      </c>
      <c r="D22" s="26">
        <f t="shared" si="3"/>
        <v>2446614.7919047563</v>
      </c>
      <c r="E22" s="26">
        <f t="shared" si="0"/>
        <v>4037.3484917735477</v>
      </c>
      <c r="F22" s="26">
        <f t="shared" si="1"/>
        <v>18859.32235426583</v>
      </c>
      <c r="G22" s="27">
        <f t="shared" si="2"/>
        <v>22896.67084603938</v>
      </c>
      <c r="H22" s="14"/>
      <c r="I22" s="6"/>
      <c r="J22" s="6"/>
      <c r="K22" s="6"/>
      <c r="L22" s="6"/>
      <c r="M22" s="6"/>
      <c r="N22" s="6"/>
    </row>
    <row r="23" spans="2:14" ht="18" customHeight="1">
      <c r="B23" s="25">
        <v>16</v>
      </c>
      <c r="C23" s="20">
        <v>44287</v>
      </c>
      <c r="D23" s="26">
        <f t="shared" si="3"/>
        <v>2442577.443412983</v>
      </c>
      <c r="E23" s="26">
        <f t="shared" si="0"/>
        <v>4068.469719730969</v>
      </c>
      <c r="F23" s="26">
        <f t="shared" si="1"/>
        <v>18828.20112630841</v>
      </c>
      <c r="G23" s="27">
        <f t="shared" si="2"/>
        <v>22896.67084603938</v>
      </c>
      <c r="H23" s="14"/>
      <c r="I23" s="6"/>
      <c r="J23" s="6"/>
      <c r="K23" s="6"/>
      <c r="L23" s="6"/>
      <c r="M23" s="6"/>
      <c r="N23" s="6"/>
    </row>
    <row r="24" spans="2:14" ht="18" customHeight="1">
      <c r="B24" s="25">
        <v>17</v>
      </c>
      <c r="C24" s="20">
        <v>44317</v>
      </c>
      <c r="D24" s="26">
        <f t="shared" si="3"/>
        <v>2438508.973693252</v>
      </c>
      <c r="E24" s="26">
        <f t="shared" si="0"/>
        <v>4099.830840487226</v>
      </c>
      <c r="F24" s="26">
        <f t="shared" si="1"/>
        <v>18796.840005552152</v>
      </c>
      <c r="G24" s="27">
        <f t="shared" si="2"/>
        <v>22896.67084603938</v>
      </c>
      <c r="H24" s="14"/>
      <c r="I24" s="6"/>
      <c r="J24" s="6"/>
      <c r="K24" s="6"/>
      <c r="L24" s="6"/>
      <c r="M24" s="6"/>
      <c r="N24" s="6"/>
    </row>
    <row r="25" spans="2:14" ht="18" customHeight="1">
      <c r="B25" s="25">
        <v>18</v>
      </c>
      <c r="C25" s="20">
        <v>44348</v>
      </c>
      <c r="D25" s="26">
        <f t="shared" si="3"/>
        <v>2434409.142852765</v>
      </c>
      <c r="E25" s="26">
        <f t="shared" si="0"/>
        <v>4131.433703215982</v>
      </c>
      <c r="F25" s="26">
        <f t="shared" si="1"/>
        <v>18765.237142823396</v>
      </c>
      <c r="G25" s="27">
        <f t="shared" si="2"/>
        <v>22896.67084603938</v>
      </c>
      <c r="H25" s="14"/>
      <c r="I25" s="6"/>
      <c r="J25" s="6"/>
      <c r="K25" s="6"/>
      <c r="L25" s="6"/>
      <c r="M25" s="6"/>
      <c r="N25" s="6"/>
    </row>
    <row r="26" spans="2:14" ht="18" customHeight="1">
      <c r="B26" s="25">
        <v>19</v>
      </c>
      <c r="C26" s="20">
        <v>44378</v>
      </c>
      <c r="D26" s="26">
        <f t="shared" si="3"/>
        <v>2430277.7091495492</v>
      </c>
      <c r="E26" s="26">
        <f t="shared" si="0"/>
        <v>4163.280171344937</v>
      </c>
      <c r="F26" s="26">
        <f t="shared" si="1"/>
        <v>18733.39067469444</v>
      </c>
      <c r="G26" s="27">
        <f t="shared" si="2"/>
        <v>22896.67084603938</v>
      </c>
      <c r="H26" s="14"/>
      <c r="I26" s="6"/>
      <c r="J26" s="6"/>
      <c r="K26" s="6"/>
      <c r="L26" s="6"/>
      <c r="M26" s="6"/>
      <c r="N26" s="6"/>
    </row>
    <row r="27" spans="2:14" ht="18" customHeight="1">
      <c r="B27" s="25">
        <v>20</v>
      </c>
      <c r="C27" s="20">
        <v>44409</v>
      </c>
      <c r="D27" s="26">
        <f t="shared" si="3"/>
        <v>2426114.4289782043</v>
      </c>
      <c r="E27" s="26">
        <f t="shared" si="0"/>
        <v>4195.372122665722</v>
      </c>
      <c r="F27" s="26">
        <f t="shared" si="1"/>
        <v>18701.298723373657</v>
      </c>
      <c r="G27" s="27">
        <f t="shared" si="2"/>
        <v>22896.67084603938</v>
      </c>
      <c r="H27" s="14"/>
      <c r="I27" s="6"/>
      <c r="J27" s="6"/>
      <c r="K27" s="6"/>
      <c r="L27" s="6"/>
      <c r="M27" s="6"/>
      <c r="N27" s="6"/>
    </row>
    <row r="28" spans="2:14" ht="18" customHeight="1">
      <c r="B28" s="25">
        <v>21</v>
      </c>
      <c r="C28" s="20">
        <v>44440</v>
      </c>
      <c r="D28" s="26">
        <f t="shared" si="3"/>
        <v>2421919.0568555384</v>
      </c>
      <c r="E28" s="26">
        <f t="shared" si="0"/>
        <v>4227.711449444603</v>
      </c>
      <c r="F28" s="26">
        <f t="shared" si="1"/>
        <v>18668.959396594775</v>
      </c>
      <c r="G28" s="27">
        <f t="shared" si="2"/>
        <v>22896.67084603938</v>
      </c>
      <c r="H28" s="14"/>
      <c r="I28" s="6"/>
      <c r="J28" s="6"/>
      <c r="K28" s="6"/>
      <c r="L28" s="6"/>
      <c r="M28" s="6"/>
      <c r="N28" s="6"/>
    </row>
    <row r="29" spans="2:14" ht="18" customHeight="1">
      <c r="B29" s="25">
        <v>22</v>
      </c>
      <c r="C29" s="20">
        <v>44470</v>
      </c>
      <c r="D29" s="26">
        <f t="shared" si="3"/>
        <v>2417691.3454060936</v>
      </c>
      <c r="E29" s="26">
        <f t="shared" si="0"/>
        <v>4260.300058534074</v>
      </c>
      <c r="F29" s="26">
        <f t="shared" si="1"/>
        <v>18636.370787505304</v>
      </c>
      <c r="G29" s="27">
        <f t="shared" si="2"/>
        <v>22896.67084603938</v>
      </c>
      <c r="H29" s="14"/>
      <c r="I29" s="6"/>
      <c r="J29" s="6"/>
      <c r="K29" s="6"/>
      <c r="L29" s="6"/>
      <c r="M29" s="6"/>
      <c r="N29" s="6"/>
    </row>
    <row r="30" spans="2:14" ht="18" customHeight="1">
      <c r="B30" s="25">
        <v>23</v>
      </c>
      <c r="C30" s="20">
        <v>44501</v>
      </c>
      <c r="D30" s="26">
        <f t="shared" si="3"/>
        <v>2413431.0453475597</v>
      </c>
      <c r="E30" s="26">
        <f t="shared" si="0"/>
        <v>4293.139871485273</v>
      </c>
      <c r="F30" s="26">
        <f t="shared" si="1"/>
        <v>18603.530974554105</v>
      </c>
      <c r="G30" s="27">
        <f t="shared" si="2"/>
        <v>22896.67084603938</v>
      </c>
      <c r="H30" s="14"/>
      <c r="I30" s="6"/>
      <c r="J30" s="6"/>
      <c r="K30" s="6"/>
      <c r="L30" s="6"/>
      <c r="M30" s="6"/>
      <c r="N30" s="6"/>
    </row>
    <row r="31" spans="2:14" ht="18" customHeight="1">
      <c r="B31" s="25">
        <v>24</v>
      </c>
      <c r="C31" s="20">
        <v>44531</v>
      </c>
      <c r="D31" s="26">
        <f t="shared" si="3"/>
        <v>2409137.9054760747</v>
      </c>
      <c r="E31" s="26">
        <f t="shared" si="0"/>
        <v>4326.232824661303</v>
      </c>
      <c r="F31" s="26">
        <f t="shared" si="1"/>
        <v>18570.438021378075</v>
      </c>
      <c r="G31" s="27">
        <f t="shared" si="2"/>
        <v>22896.67084603938</v>
      </c>
      <c r="H31" s="14"/>
      <c r="I31" s="6"/>
      <c r="J31" s="6"/>
      <c r="K31" s="6"/>
      <c r="L31" s="6"/>
      <c r="M31" s="6"/>
      <c r="N31" s="6"/>
    </row>
    <row r="32" spans="2:14" ht="18" customHeight="1">
      <c r="B32" s="25">
        <v>25</v>
      </c>
      <c r="C32" s="20">
        <v>44562</v>
      </c>
      <c r="D32" s="26">
        <f t="shared" si="3"/>
        <v>2404811.6726514134</v>
      </c>
      <c r="E32" s="26">
        <f t="shared" si="0"/>
        <v>4359.580869351401</v>
      </c>
      <c r="F32" s="26">
        <f t="shared" si="1"/>
        <v>18537.089976687977</v>
      </c>
      <c r="G32" s="27">
        <f t="shared" si="2"/>
        <v>22896.67084603938</v>
      </c>
      <c r="H32" s="14"/>
      <c r="I32" s="6"/>
      <c r="J32" s="6"/>
      <c r="K32" s="6"/>
      <c r="L32" s="6"/>
      <c r="M32" s="6"/>
      <c r="N32" s="6"/>
    </row>
    <row r="33" spans="2:14" ht="18" customHeight="1">
      <c r="B33" s="25">
        <v>26</v>
      </c>
      <c r="C33" s="20">
        <v>44593</v>
      </c>
      <c r="D33" s="26">
        <f t="shared" si="3"/>
        <v>2400452.091782062</v>
      </c>
      <c r="E33" s="26">
        <f t="shared" si="0"/>
        <v>4393.185971885985</v>
      </c>
      <c r="F33" s="26">
        <f t="shared" si="1"/>
        <v>18503.484874153393</v>
      </c>
      <c r="G33" s="27">
        <f t="shared" si="2"/>
        <v>22896.67084603938</v>
      </c>
      <c r="H33" s="14"/>
      <c r="I33" s="6"/>
      <c r="J33" s="6"/>
      <c r="K33" s="6"/>
      <c r="L33" s="6"/>
      <c r="M33" s="6"/>
      <c r="N33" s="6"/>
    </row>
    <row r="34" spans="2:14" ht="18" customHeight="1">
      <c r="B34" s="25">
        <v>27</v>
      </c>
      <c r="C34" s="20">
        <v>44621</v>
      </c>
      <c r="D34" s="26">
        <f t="shared" si="3"/>
        <v>2396058.905810176</v>
      </c>
      <c r="E34" s="26">
        <f t="shared" si="0"/>
        <v>4427.050113752604</v>
      </c>
      <c r="F34" s="26">
        <f t="shared" si="1"/>
        <v>18469.620732286774</v>
      </c>
      <c r="G34" s="27">
        <f t="shared" si="2"/>
        <v>22896.67084603938</v>
      </c>
      <c r="H34" s="14"/>
      <c r="I34" s="6"/>
      <c r="J34" s="6"/>
      <c r="K34" s="6"/>
      <c r="L34" s="6"/>
      <c r="M34" s="6"/>
      <c r="N34" s="6"/>
    </row>
    <row r="35" spans="2:14" ht="18" customHeight="1">
      <c r="B35" s="25">
        <v>28</v>
      </c>
      <c r="C35" s="20">
        <v>44652</v>
      </c>
      <c r="D35" s="26">
        <f t="shared" si="3"/>
        <v>2391631.8556964234</v>
      </c>
      <c r="E35" s="26">
        <f t="shared" si="0"/>
        <v>4461.1752917127815</v>
      </c>
      <c r="F35" s="26">
        <f t="shared" si="1"/>
        <v>18435.495554326597</v>
      </c>
      <c r="G35" s="27">
        <f t="shared" si="2"/>
        <v>22896.67084603938</v>
      </c>
      <c r="H35" s="14"/>
      <c r="I35" s="6"/>
      <c r="J35" s="6"/>
      <c r="K35" s="6"/>
      <c r="L35" s="6"/>
      <c r="M35" s="6"/>
      <c r="N35" s="6"/>
    </row>
    <row r="36" spans="2:14" ht="18" customHeight="1">
      <c r="B36" s="25">
        <v>29</v>
      </c>
      <c r="C36" s="20">
        <v>44682</v>
      </c>
      <c r="D36" s="26">
        <f t="shared" si="3"/>
        <v>2387170.6804047106</v>
      </c>
      <c r="E36" s="26">
        <f t="shared" si="0"/>
        <v>4495.563517919734</v>
      </c>
      <c r="F36" s="26">
        <f t="shared" si="1"/>
        <v>18401.107328119644</v>
      </c>
      <c r="G36" s="27">
        <f t="shared" si="2"/>
        <v>22896.67084603938</v>
      </c>
      <c r="H36" s="14"/>
      <c r="I36" s="6"/>
      <c r="J36" s="6"/>
      <c r="K36" s="6"/>
      <c r="L36" s="6"/>
      <c r="M36" s="6"/>
      <c r="N36" s="6"/>
    </row>
    <row r="37" spans="2:14" ht="18" customHeight="1">
      <c r="B37" s="25">
        <v>30</v>
      </c>
      <c r="C37" s="20">
        <v>44713</v>
      </c>
      <c r="D37" s="26">
        <f t="shared" si="3"/>
        <v>2382675.116886791</v>
      </c>
      <c r="E37" s="26">
        <f t="shared" si="0"/>
        <v>4530.216820037032</v>
      </c>
      <c r="F37" s="26">
        <f t="shared" si="1"/>
        <v>18366.454026002346</v>
      </c>
      <c r="G37" s="27">
        <f t="shared" si="2"/>
        <v>22896.67084603938</v>
      </c>
      <c r="H37" s="14"/>
      <c r="I37" s="6"/>
      <c r="J37" s="6"/>
      <c r="K37" s="6"/>
      <c r="L37" s="6"/>
      <c r="M37" s="6"/>
      <c r="N37" s="6"/>
    </row>
    <row r="38" spans="2:14" ht="18" customHeight="1">
      <c r="B38" s="25">
        <v>31</v>
      </c>
      <c r="C38" s="20">
        <v>44743</v>
      </c>
      <c r="D38" s="26">
        <f t="shared" si="3"/>
        <v>2378144.900066754</v>
      </c>
      <c r="E38" s="26">
        <f t="shared" si="0"/>
        <v>4565.137241358152</v>
      </c>
      <c r="F38" s="26">
        <f t="shared" si="1"/>
        <v>18331.533604681226</v>
      </c>
      <c r="G38" s="27">
        <f t="shared" si="2"/>
        <v>22896.67084603938</v>
      </c>
      <c r="H38" s="14"/>
      <c r="I38" s="6"/>
      <c r="J38" s="6"/>
      <c r="K38" s="6"/>
      <c r="L38" s="6"/>
      <c r="M38" s="6"/>
      <c r="N38" s="6"/>
    </row>
    <row r="39" spans="2:14" ht="18" customHeight="1">
      <c r="B39" s="25">
        <v>32</v>
      </c>
      <c r="C39" s="20">
        <v>44774</v>
      </c>
      <c r="D39" s="26">
        <f t="shared" si="3"/>
        <v>2373579.762825396</v>
      </c>
      <c r="E39" s="26">
        <f t="shared" si="0"/>
        <v>4600.326840926951</v>
      </c>
      <c r="F39" s="26">
        <f t="shared" si="1"/>
        <v>18296.344005112427</v>
      </c>
      <c r="G39" s="27">
        <f t="shared" si="2"/>
        <v>22896.67084603938</v>
      </c>
      <c r="H39" s="14"/>
      <c r="I39" s="6"/>
      <c r="J39" s="6"/>
      <c r="K39" s="6"/>
      <c r="L39" s="6"/>
      <c r="M39" s="6"/>
      <c r="N39" s="6"/>
    </row>
    <row r="40" spans="2:14" ht="18" customHeight="1">
      <c r="B40" s="25">
        <v>33</v>
      </c>
      <c r="C40" s="20">
        <v>44805</v>
      </c>
      <c r="D40" s="26">
        <f t="shared" si="3"/>
        <v>2368979.435984469</v>
      </c>
      <c r="E40" s="26">
        <f t="shared" si="0"/>
        <v>4635.787693659095</v>
      </c>
      <c r="F40" s="26">
        <f t="shared" si="1"/>
        <v>18260.883152380284</v>
      </c>
      <c r="G40" s="27">
        <f aca="true" t="shared" si="4" ref="G40:G71">EMI</f>
        <v>22896.67084603938</v>
      </c>
      <c r="H40" s="14"/>
      <c r="I40" s="6"/>
      <c r="J40" s="6"/>
      <c r="K40" s="6"/>
      <c r="L40" s="6"/>
      <c r="M40" s="6"/>
      <c r="N40" s="6"/>
    </row>
    <row r="41" spans="2:14" ht="18" customHeight="1">
      <c r="B41" s="25">
        <v>34</v>
      </c>
      <c r="C41" s="20">
        <v>44835</v>
      </c>
      <c r="D41" s="26">
        <f t="shared" si="3"/>
        <v>2364343.6482908097</v>
      </c>
      <c r="E41" s="26">
        <f t="shared" si="0"/>
        <v>4671.521890464388</v>
      </c>
      <c r="F41" s="26">
        <f t="shared" si="1"/>
        <v>18225.14895557499</v>
      </c>
      <c r="G41" s="27">
        <f t="shared" si="4"/>
        <v>22896.67084603938</v>
      </c>
      <c r="H41" s="14"/>
      <c r="I41" s="6"/>
      <c r="J41" s="6"/>
      <c r="K41" s="6"/>
      <c r="L41" s="6"/>
      <c r="M41" s="6"/>
      <c r="N41" s="6"/>
    </row>
    <row r="42" spans="2:14" ht="18" customHeight="1">
      <c r="B42" s="25">
        <v>35</v>
      </c>
      <c r="C42" s="20">
        <v>44866</v>
      </c>
      <c r="D42" s="26">
        <f t="shared" si="3"/>
        <v>2359672.1264003455</v>
      </c>
      <c r="E42" s="26">
        <f t="shared" si="0"/>
        <v>4707.531538370047</v>
      </c>
      <c r="F42" s="26">
        <f t="shared" si="1"/>
        <v>18189.13930766933</v>
      </c>
      <c r="G42" s="27">
        <f t="shared" si="4"/>
        <v>22896.67084603938</v>
      </c>
      <c r="H42" s="14"/>
      <c r="I42" s="6"/>
      <c r="J42" s="6"/>
      <c r="K42" s="6"/>
      <c r="L42" s="6"/>
      <c r="M42" s="6"/>
      <c r="N42" s="6"/>
    </row>
    <row r="43" spans="2:14" ht="18" customHeight="1">
      <c r="B43" s="25">
        <v>36</v>
      </c>
      <c r="C43" s="20">
        <v>44896</v>
      </c>
      <c r="D43" s="26">
        <f t="shared" si="3"/>
        <v>2354964.5948619754</v>
      </c>
      <c r="E43" s="26">
        <f t="shared" si="0"/>
        <v>4743.818760644983</v>
      </c>
      <c r="F43" s="26">
        <f t="shared" si="1"/>
        <v>18152.852085394396</v>
      </c>
      <c r="G43" s="27">
        <f t="shared" si="4"/>
        <v>22896.67084603938</v>
      </c>
      <c r="H43" s="14"/>
      <c r="I43" s="6"/>
      <c r="J43" s="6"/>
      <c r="K43" s="6"/>
      <c r="L43" s="6"/>
      <c r="M43" s="6"/>
      <c r="N43" s="6"/>
    </row>
    <row r="44" spans="2:14" ht="18" customHeight="1">
      <c r="B44" s="25">
        <v>37</v>
      </c>
      <c r="C44" s="20">
        <v>44927</v>
      </c>
      <c r="D44" s="26">
        <f t="shared" si="3"/>
        <v>2350220.7761013303</v>
      </c>
      <c r="E44" s="26">
        <f t="shared" si="0"/>
        <v>4780.385696924957</v>
      </c>
      <c r="F44" s="26">
        <f t="shared" si="1"/>
        <v>18116.28514911442</v>
      </c>
      <c r="G44" s="27">
        <f t="shared" si="4"/>
        <v>22896.67084603938</v>
      </c>
      <c r="H44" s="14"/>
      <c r="I44" s="6"/>
      <c r="J44" s="6"/>
      <c r="K44" s="6"/>
      <c r="L44" s="6"/>
      <c r="M44" s="6"/>
      <c r="N44" s="6"/>
    </row>
    <row r="45" spans="2:14" ht="18" customHeight="1">
      <c r="B45" s="25">
        <v>38</v>
      </c>
      <c r="C45" s="20">
        <v>44958</v>
      </c>
      <c r="D45" s="26">
        <f t="shared" si="3"/>
        <v>2345440.3904044055</v>
      </c>
      <c r="E45" s="26">
        <f t="shared" si="0"/>
        <v>4817.234503338754</v>
      </c>
      <c r="F45" s="26">
        <f t="shared" si="1"/>
        <v>18079.436342700625</v>
      </c>
      <c r="G45" s="27">
        <f t="shared" si="4"/>
        <v>22896.67084603938</v>
      </c>
      <c r="H45" s="14"/>
      <c r="I45" s="6"/>
      <c r="J45" s="6"/>
      <c r="K45" s="6"/>
      <c r="L45" s="6"/>
      <c r="M45" s="6"/>
      <c r="N45" s="6"/>
    </row>
    <row r="46" spans="2:14" ht="18" customHeight="1">
      <c r="B46" s="25">
        <v>39</v>
      </c>
      <c r="C46" s="20">
        <v>44986</v>
      </c>
      <c r="D46" s="26">
        <f t="shared" si="3"/>
        <v>2340623.155901067</v>
      </c>
      <c r="E46" s="26">
        <f t="shared" si="0"/>
        <v>4854.36735263532</v>
      </c>
      <c r="F46" s="26">
        <f t="shared" si="1"/>
        <v>18042.30349340406</v>
      </c>
      <c r="G46" s="27">
        <f t="shared" si="4"/>
        <v>22896.67084603938</v>
      </c>
      <c r="H46" s="14"/>
      <c r="I46" s="6"/>
      <c r="J46" s="6"/>
      <c r="K46" s="6"/>
      <c r="L46" s="6"/>
      <c r="M46" s="6"/>
      <c r="N46" s="6"/>
    </row>
    <row r="47" spans="2:14" ht="18" customHeight="1">
      <c r="B47" s="25">
        <v>40</v>
      </c>
      <c r="C47" s="20">
        <v>45017</v>
      </c>
      <c r="D47" s="26">
        <f t="shared" si="3"/>
        <v>2335768.788548432</v>
      </c>
      <c r="E47" s="26">
        <f t="shared" si="0"/>
        <v>4891.786434311882</v>
      </c>
      <c r="F47" s="26">
        <f t="shared" si="1"/>
        <v>18004.884411727497</v>
      </c>
      <c r="G47" s="27">
        <f t="shared" si="4"/>
        <v>22896.67084603938</v>
      </c>
      <c r="H47" s="14"/>
      <c r="I47" s="6"/>
      <c r="J47" s="6"/>
      <c r="K47" s="6"/>
      <c r="L47" s="6"/>
      <c r="M47" s="6"/>
      <c r="N47" s="6"/>
    </row>
    <row r="48" spans="2:14" ht="18" customHeight="1">
      <c r="B48" s="25">
        <v>41</v>
      </c>
      <c r="C48" s="20">
        <v>45047</v>
      </c>
      <c r="D48" s="26">
        <f t="shared" si="3"/>
        <v>2330877.00211412</v>
      </c>
      <c r="E48" s="26">
        <f t="shared" si="0"/>
        <v>4929.493954743037</v>
      </c>
      <c r="F48" s="26">
        <f t="shared" si="1"/>
        <v>17967.17689129634</v>
      </c>
      <c r="G48" s="27">
        <f t="shared" si="4"/>
        <v>22896.67084603938</v>
      </c>
      <c r="H48" s="14"/>
      <c r="I48" s="6"/>
      <c r="J48" s="6"/>
      <c r="K48" s="6"/>
      <c r="L48" s="6"/>
      <c r="M48" s="6"/>
      <c r="N48" s="6"/>
    </row>
    <row r="49" spans="2:14" ht="18" customHeight="1">
      <c r="B49" s="25">
        <v>42</v>
      </c>
      <c r="C49" s="20">
        <v>45078</v>
      </c>
      <c r="D49" s="26">
        <f t="shared" si="3"/>
        <v>2325947.5081593767</v>
      </c>
      <c r="E49" s="26">
        <f t="shared" si="0"/>
        <v>4967.492137310848</v>
      </c>
      <c r="F49" s="26">
        <f t="shared" si="1"/>
        <v>17929.17870872853</v>
      </c>
      <c r="G49" s="27">
        <f t="shared" si="4"/>
        <v>22896.67084603938</v>
      </c>
      <c r="H49" s="14"/>
      <c r="I49" s="6"/>
      <c r="J49" s="6"/>
      <c r="K49" s="6"/>
      <c r="L49" s="6"/>
      <c r="M49" s="6"/>
      <c r="N49" s="6"/>
    </row>
    <row r="50" spans="2:14" ht="18" customHeight="1">
      <c r="B50" s="25">
        <v>43</v>
      </c>
      <c r="C50" s="20">
        <v>45108</v>
      </c>
      <c r="D50" s="26">
        <f t="shared" si="3"/>
        <v>2320980.0160220657</v>
      </c>
      <c r="E50" s="26">
        <f t="shared" si="0"/>
        <v>5005.783222535956</v>
      </c>
      <c r="F50" s="26">
        <f t="shared" si="1"/>
        <v>17890.887623503422</v>
      </c>
      <c r="G50" s="27">
        <f t="shared" si="4"/>
        <v>22896.67084603938</v>
      </c>
      <c r="H50" s="14"/>
      <c r="I50" s="6"/>
      <c r="J50" s="6"/>
      <c r="K50" s="6"/>
      <c r="L50" s="6"/>
      <c r="M50" s="6"/>
      <c r="N50" s="6"/>
    </row>
    <row r="51" spans="2:14" ht="18" customHeight="1">
      <c r="B51" s="25">
        <v>44</v>
      </c>
      <c r="C51" s="20">
        <v>45139</v>
      </c>
      <c r="D51" s="26">
        <f t="shared" si="3"/>
        <v>2315974.2327995296</v>
      </c>
      <c r="E51" s="26">
        <f t="shared" si="0"/>
        <v>5044.369468209672</v>
      </c>
      <c r="F51" s="26">
        <f t="shared" si="1"/>
        <v>17852.301377829706</v>
      </c>
      <c r="G51" s="27">
        <f t="shared" si="4"/>
        <v>22896.67084603938</v>
      </c>
      <c r="H51" s="14"/>
      <c r="I51" s="6"/>
      <c r="J51" s="6"/>
      <c r="K51" s="6"/>
      <c r="L51" s="6"/>
      <c r="M51" s="6"/>
      <c r="N51" s="6"/>
    </row>
    <row r="52" spans="2:14" ht="18" customHeight="1">
      <c r="B52" s="25">
        <v>45</v>
      </c>
      <c r="C52" s="20">
        <v>45170</v>
      </c>
      <c r="D52" s="26">
        <f t="shared" si="3"/>
        <v>2310929.8633313198</v>
      </c>
      <c r="E52" s="26">
        <f t="shared" si="0"/>
        <v>5083.253149527121</v>
      </c>
      <c r="F52" s="26">
        <f t="shared" si="1"/>
        <v>17813.417696512257</v>
      </c>
      <c r="G52" s="27">
        <f t="shared" si="4"/>
        <v>22896.67084603938</v>
      </c>
      <c r="H52" s="14"/>
      <c r="I52" s="6"/>
      <c r="J52" s="6"/>
      <c r="K52" s="6"/>
      <c r="L52" s="6"/>
      <c r="M52" s="6"/>
      <c r="N52" s="6"/>
    </row>
    <row r="53" spans="2:14" ht="18" customHeight="1">
      <c r="B53" s="25">
        <v>46</v>
      </c>
      <c r="C53" s="20">
        <v>45200</v>
      </c>
      <c r="D53" s="26">
        <f t="shared" si="3"/>
        <v>2305846.6101817926</v>
      </c>
      <c r="E53" s="26">
        <f t="shared" si="0"/>
        <v>5122.436559221394</v>
      </c>
      <c r="F53" s="26">
        <f t="shared" si="1"/>
        <v>17774.234286817984</v>
      </c>
      <c r="G53" s="27">
        <f t="shared" si="4"/>
        <v>22896.67084603938</v>
      </c>
      <c r="H53" s="14"/>
      <c r="I53" s="6"/>
      <c r="J53" s="6"/>
      <c r="K53" s="6"/>
      <c r="L53" s="6"/>
      <c r="M53" s="6"/>
      <c r="N53" s="6"/>
    </row>
    <row r="54" spans="2:14" ht="18" customHeight="1">
      <c r="B54" s="25">
        <v>47</v>
      </c>
      <c r="C54" s="20">
        <v>45231</v>
      </c>
      <c r="D54" s="26">
        <f t="shared" si="3"/>
        <v>2300724.1736225714</v>
      </c>
      <c r="E54" s="26">
        <f t="shared" si="0"/>
        <v>5161.922007698722</v>
      </c>
      <c r="F54" s="26">
        <f t="shared" si="1"/>
        <v>17734.748838340656</v>
      </c>
      <c r="G54" s="27">
        <f t="shared" si="4"/>
        <v>22896.67084603938</v>
      </c>
      <c r="H54" s="14"/>
      <c r="I54" s="6"/>
      <c r="J54" s="6"/>
      <c r="K54" s="6"/>
      <c r="L54" s="6"/>
      <c r="M54" s="6"/>
      <c r="N54" s="6"/>
    </row>
    <row r="55" spans="2:14" ht="18" customHeight="1">
      <c r="B55" s="25">
        <v>48</v>
      </c>
      <c r="C55" s="20">
        <v>45261</v>
      </c>
      <c r="D55" s="26">
        <f t="shared" si="3"/>
        <v>2295562.251614873</v>
      </c>
      <c r="E55" s="26">
        <f t="shared" si="0"/>
        <v>5201.711823174734</v>
      </c>
      <c r="F55" s="26">
        <f t="shared" si="1"/>
        <v>17694.959022864645</v>
      </c>
      <c r="G55" s="27">
        <f t="shared" si="4"/>
        <v>22896.67084603938</v>
      </c>
      <c r="H55" s="14"/>
      <c r="I55" s="6"/>
      <c r="J55" s="6"/>
      <c r="K55" s="6"/>
      <c r="L55" s="6"/>
      <c r="M55" s="6"/>
      <c r="N55" s="6"/>
    </row>
    <row r="56" spans="2:14" ht="18" customHeight="1">
      <c r="B56" s="25">
        <v>49</v>
      </c>
      <c r="C56" s="20">
        <v>45292</v>
      </c>
      <c r="D56" s="26">
        <f t="shared" si="3"/>
        <v>2290360.539791698</v>
      </c>
      <c r="E56" s="26">
        <f t="shared" si="0"/>
        <v>5241.8083518117055</v>
      </c>
      <c r="F56" s="26">
        <f t="shared" si="1"/>
        <v>17654.862494227673</v>
      </c>
      <c r="G56" s="27">
        <f t="shared" si="4"/>
        <v>22896.67084603938</v>
      </c>
      <c r="H56" s="14"/>
      <c r="I56" s="6"/>
      <c r="J56" s="6"/>
      <c r="K56" s="6"/>
      <c r="L56" s="6"/>
      <c r="M56" s="6"/>
      <c r="N56" s="6"/>
    </row>
    <row r="57" spans="2:14" ht="18" customHeight="1">
      <c r="B57" s="25">
        <v>50</v>
      </c>
      <c r="C57" s="20">
        <v>45323</v>
      </c>
      <c r="D57" s="26">
        <f t="shared" si="3"/>
        <v>2285118.7314398866</v>
      </c>
      <c r="E57" s="26">
        <f t="shared" si="0"/>
        <v>5282.213957856919</v>
      </c>
      <c r="F57" s="26">
        <f t="shared" si="1"/>
        <v>17614.45688818246</v>
      </c>
      <c r="G57" s="27">
        <f t="shared" si="4"/>
        <v>22896.67084603938</v>
      </c>
      <c r="H57" s="14"/>
      <c r="I57" s="6"/>
      <c r="J57" s="6"/>
      <c r="K57" s="6"/>
      <c r="L57" s="6"/>
      <c r="M57" s="6"/>
      <c r="N57" s="6"/>
    </row>
    <row r="58" spans="2:14" ht="18" customHeight="1">
      <c r="B58" s="25">
        <v>51</v>
      </c>
      <c r="C58" s="20">
        <v>45352</v>
      </c>
      <c r="D58" s="26">
        <f t="shared" si="3"/>
        <v>2279836.5174820297</v>
      </c>
      <c r="E58" s="26">
        <f t="shared" si="0"/>
        <v>5322.931023782065</v>
      </c>
      <c r="F58" s="26">
        <f t="shared" si="1"/>
        <v>17573.739822257314</v>
      </c>
      <c r="G58" s="27">
        <f t="shared" si="4"/>
        <v>22896.67084603938</v>
      </c>
      <c r="H58" s="14"/>
      <c r="I58" s="6"/>
      <c r="J58" s="6"/>
      <c r="K58" s="6"/>
      <c r="L58" s="6"/>
      <c r="M58" s="6"/>
      <c r="N58" s="6"/>
    </row>
    <row r="59" spans="2:14" ht="18" customHeight="1">
      <c r="B59" s="25">
        <v>52</v>
      </c>
      <c r="C59" s="20">
        <v>45383</v>
      </c>
      <c r="D59" s="26">
        <f t="shared" si="3"/>
        <v>2274513.5864582476</v>
      </c>
      <c r="E59" s="26">
        <f t="shared" si="0"/>
        <v>5363.96195042372</v>
      </c>
      <c r="F59" s="26">
        <f t="shared" si="1"/>
        <v>17532.70889561566</v>
      </c>
      <c r="G59" s="27">
        <f t="shared" si="4"/>
        <v>22896.67084603938</v>
      </c>
      <c r="H59" s="14"/>
      <c r="I59" s="6"/>
      <c r="J59" s="6"/>
      <c r="K59" s="6"/>
      <c r="L59" s="6"/>
      <c r="M59" s="6"/>
      <c r="N59" s="6"/>
    </row>
    <row r="60" spans="2:14" ht="18" customHeight="1">
      <c r="B60" s="25">
        <v>53</v>
      </c>
      <c r="C60" s="20">
        <v>45413</v>
      </c>
      <c r="D60" s="26">
        <f t="shared" si="3"/>
        <v>2269149.624507824</v>
      </c>
      <c r="E60" s="26">
        <f t="shared" si="0"/>
        <v>5405.309157124902</v>
      </c>
      <c r="F60" s="26">
        <f t="shared" si="1"/>
        <v>17491.361688914476</v>
      </c>
      <c r="G60" s="27">
        <f t="shared" si="4"/>
        <v>22896.67084603938</v>
      </c>
      <c r="H60" s="14"/>
      <c r="I60" s="6"/>
      <c r="J60" s="6"/>
      <c r="K60" s="6"/>
      <c r="L60" s="6"/>
      <c r="M60" s="6"/>
      <c r="N60" s="6"/>
    </row>
    <row r="61" spans="2:14" ht="18" customHeight="1">
      <c r="B61" s="25">
        <v>54</v>
      </c>
      <c r="C61" s="20">
        <v>45444</v>
      </c>
      <c r="D61" s="26">
        <f t="shared" si="3"/>
        <v>2263744.3153506992</v>
      </c>
      <c r="E61" s="26">
        <f t="shared" si="0"/>
        <v>5446.975081877739</v>
      </c>
      <c r="F61" s="26">
        <f t="shared" si="1"/>
        <v>17449.69576416164</v>
      </c>
      <c r="G61" s="27">
        <f t="shared" si="4"/>
        <v>22896.67084603938</v>
      </c>
      <c r="H61" s="14"/>
      <c r="I61" s="6"/>
      <c r="J61" s="6"/>
      <c r="K61" s="6"/>
      <c r="L61" s="6"/>
      <c r="M61" s="6"/>
      <c r="N61" s="6"/>
    </row>
    <row r="62" spans="2:14" ht="18" customHeight="1">
      <c r="B62" s="25">
        <v>55</v>
      </c>
      <c r="C62" s="20">
        <v>45474</v>
      </c>
      <c r="D62" s="26">
        <f t="shared" si="3"/>
        <v>2258297.3402688215</v>
      </c>
      <c r="E62" s="26">
        <f t="shared" si="0"/>
        <v>5488.962181467214</v>
      </c>
      <c r="F62" s="26">
        <f t="shared" si="1"/>
        <v>17407.708664572165</v>
      </c>
      <c r="G62" s="27">
        <f t="shared" si="4"/>
        <v>22896.67084603938</v>
      </c>
      <c r="H62" s="14"/>
      <c r="I62" s="6"/>
      <c r="J62" s="6"/>
      <c r="K62" s="6"/>
      <c r="L62" s="6"/>
      <c r="M62" s="6"/>
      <c r="N62" s="6"/>
    </row>
    <row r="63" spans="2:14" ht="18" customHeight="1">
      <c r="B63" s="25">
        <v>56</v>
      </c>
      <c r="C63" s="20">
        <v>45505</v>
      </c>
      <c r="D63" s="26">
        <f t="shared" si="3"/>
        <v>2252808.3780873544</v>
      </c>
      <c r="E63" s="26">
        <f t="shared" si="0"/>
        <v>5531.272931616022</v>
      </c>
      <c r="F63" s="26">
        <f t="shared" si="1"/>
        <v>17365.397914423356</v>
      </c>
      <c r="G63" s="27">
        <f t="shared" si="4"/>
        <v>22896.67084603938</v>
      </c>
      <c r="H63" s="14"/>
      <c r="I63" s="6"/>
      <c r="J63" s="6"/>
      <c r="K63" s="6"/>
      <c r="L63" s="6"/>
      <c r="M63" s="6"/>
      <c r="N63" s="6"/>
    </row>
    <row r="64" spans="2:14" ht="18" customHeight="1">
      <c r="B64" s="25">
        <v>57</v>
      </c>
      <c r="C64" s="20">
        <v>45536</v>
      </c>
      <c r="D64" s="26">
        <f t="shared" si="3"/>
        <v>2247277.1051557385</v>
      </c>
      <c r="E64" s="26">
        <f t="shared" si="0"/>
        <v>5573.909827130559</v>
      </c>
      <c r="F64" s="26">
        <f t="shared" si="1"/>
        <v>17322.76101890882</v>
      </c>
      <c r="G64" s="27">
        <f t="shared" si="4"/>
        <v>22896.67084603938</v>
      </c>
      <c r="H64" s="14"/>
      <c r="I64" s="6"/>
      <c r="J64" s="6"/>
      <c r="K64" s="6"/>
      <c r="L64" s="6"/>
      <c r="M64" s="6"/>
      <c r="N64" s="6"/>
    </row>
    <row r="65" spans="2:14" ht="18" customHeight="1">
      <c r="B65" s="25">
        <v>58</v>
      </c>
      <c r="C65" s="20">
        <v>45566</v>
      </c>
      <c r="D65" s="26">
        <f t="shared" si="3"/>
        <v>2241703.195328608</v>
      </c>
      <c r="E65" s="26">
        <f t="shared" si="0"/>
        <v>5616.875382048023</v>
      </c>
      <c r="F65" s="26">
        <f t="shared" si="1"/>
        <v>17279.795463991355</v>
      </c>
      <c r="G65" s="27">
        <f t="shared" si="4"/>
        <v>22896.67084603938</v>
      </c>
      <c r="H65" s="14"/>
      <c r="I65" s="6"/>
      <c r="J65" s="6"/>
      <c r="K65" s="6"/>
      <c r="L65" s="6"/>
      <c r="M65" s="6"/>
      <c r="N65" s="6"/>
    </row>
    <row r="66" spans="2:14" ht="18" customHeight="1">
      <c r="B66" s="25">
        <v>59</v>
      </c>
      <c r="C66" s="20">
        <v>45597</v>
      </c>
      <c r="D66" s="26">
        <f t="shared" si="3"/>
        <v>2236086.31994656</v>
      </c>
      <c r="E66" s="26">
        <f t="shared" si="0"/>
        <v>5660.172129784645</v>
      </c>
      <c r="F66" s="26">
        <f t="shared" si="1"/>
        <v>17236.498716254733</v>
      </c>
      <c r="G66" s="27">
        <f t="shared" si="4"/>
        <v>22896.67084603938</v>
      </c>
      <c r="H66" s="14"/>
      <c r="I66" s="6"/>
      <c r="J66" s="6"/>
      <c r="K66" s="6"/>
      <c r="L66" s="6"/>
      <c r="M66" s="6"/>
      <c r="N66" s="6"/>
    </row>
    <row r="67" spans="2:14" ht="18" customHeight="1">
      <c r="B67" s="25">
        <v>60</v>
      </c>
      <c r="C67" s="20">
        <v>45627</v>
      </c>
      <c r="D67" s="26">
        <f t="shared" si="3"/>
        <v>2230426.1478167754</v>
      </c>
      <c r="E67" s="26">
        <f t="shared" si="0"/>
        <v>5703.802623285068</v>
      </c>
      <c r="F67" s="26">
        <f t="shared" si="1"/>
        <v>17192.86822275431</v>
      </c>
      <c r="G67" s="27">
        <f t="shared" si="4"/>
        <v>22896.67084603938</v>
      </c>
      <c r="H67" s="14"/>
      <c r="I67" s="6"/>
      <c r="J67" s="6"/>
      <c r="K67" s="6"/>
      <c r="L67" s="6"/>
      <c r="M67" s="6"/>
      <c r="N67" s="6"/>
    </row>
    <row r="68" spans="2:14" ht="18" customHeight="1">
      <c r="B68" s="25">
        <v>61</v>
      </c>
      <c r="C68" s="20">
        <v>45658</v>
      </c>
      <c r="D68" s="26">
        <f t="shared" si="3"/>
        <v>2224722.3451934904</v>
      </c>
      <c r="E68" s="26">
        <f t="shared" si="0"/>
        <v>5747.76943517289</v>
      </c>
      <c r="F68" s="26">
        <f t="shared" si="1"/>
        <v>17148.90141086649</v>
      </c>
      <c r="G68" s="27">
        <f t="shared" si="4"/>
        <v>22896.67084603938</v>
      </c>
      <c r="H68" s="14"/>
      <c r="I68" s="6"/>
      <c r="J68" s="6"/>
      <c r="K68" s="6"/>
      <c r="L68" s="6"/>
      <c r="M68" s="6"/>
      <c r="N68" s="6"/>
    </row>
    <row r="69" spans="2:14" ht="18" customHeight="1">
      <c r="B69" s="25">
        <v>62</v>
      </c>
      <c r="C69" s="20">
        <v>45689</v>
      </c>
      <c r="D69" s="26">
        <f t="shared" si="3"/>
        <v>2218974.5757583175</v>
      </c>
      <c r="E69" s="26">
        <f t="shared" si="0"/>
        <v>5792.075157902349</v>
      </c>
      <c r="F69" s="26">
        <f t="shared" si="1"/>
        <v>17104.59568813703</v>
      </c>
      <c r="G69" s="27">
        <f t="shared" si="4"/>
        <v>22896.67084603938</v>
      </c>
      <c r="H69" s="14"/>
      <c r="I69" s="6"/>
      <c r="J69" s="6"/>
      <c r="K69" s="6"/>
      <c r="L69" s="6"/>
      <c r="M69" s="6"/>
      <c r="N69" s="6"/>
    </row>
    <row r="70" spans="2:14" ht="18" customHeight="1">
      <c r="B70" s="25">
        <v>63</v>
      </c>
      <c r="C70" s="20">
        <v>45717</v>
      </c>
      <c r="D70" s="26">
        <f t="shared" si="3"/>
        <v>2213182.5006004153</v>
      </c>
      <c r="E70" s="26">
        <f t="shared" si="0"/>
        <v>5836.722403911179</v>
      </c>
      <c r="F70" s="26">
        <f t="shared" si="1"/>
        <v>17059.9484421282</v>
      </c>
      <c r="G70" s="27">
        <f t="shared" si="4"/>
        <v>22896.67084603938</v>
      </c>
      <c r="H70" s="14"/>
      <c r="I70" s="6"/>
      <c r="J70" s="6"/>
      <c r="K70" s="6"/>
      <c r="L70" s="6"/>
      <c r="M70" s="6"/>
      <c r="N70" s="6"/>
    </row>
    <row r="71" spans="2:14" ht="18" customHeight="1">
      <c r="B71" s="25">
        <v>64</v>
      </c>
      <c r="C71" s="20">
        <v>45748</v>
      </c>
      <c r="D71" s="26">
        <f t="shared" si="3"/>
        <v>2207345.778196504</v>
      </c>
      <c r="E71" s="26">
        <f t="shared" si="0"/>
        <v>5881.71380577466</v>
      </c>
      <c r="F71" s="26">
        <f t="shared" si="1"/>
        <v>17014.95704026472</v>
      </c>
      <c r="G71" s="27">
        <f t="shared" si="4"/>
        <v>22896.67084603938</v>
      </c>
      <c r="H71" s="14"/>
      <c r="I71" s="6"/>
      <c r="J71" s="6"/>
      <c r="K71" s="6"/>
      <c r="L71" s="6"/>
      <c r="M71" s="6"/>
      <c r="N71" s="6"/>
    </row>
    <row r="72" spans="2:14" ht="18" customHeight="1">
      <c r="B72" s="25">
        <v>65</v>
      </c>
      <c r="C72" s="20">
        <v>45778</v>
      </c>
      <c r="D72" s="26">
        <f t="shared" si="3"/>
        <v>2201464.064390729</v>
      </c>
      <c r="E72" s="26">
        <f aca="true" t="shared" si="5" ref="E72:E135">G72-F72</f>
        <v>5927.052016360842</v>
      </c>
      <c r="F72" s="26">
        <f aca="true" t="shared" si="6" ref="F72:F135">D72*Interest%/12</f>
        <v>16969.618829678537</v>
      </c>
      <c r="G72" s="27">
        <f aca="true" t="shared" si="7" ref="G72:G103">EMI</f>
        <v>22896.67084603938</v>
      </c>
      <c r="H72" s="14"/>
      <c r="I72" s="6"/>
      <c r="J72" s="6"/>
      <c r="K72" s="6"/>
      <c r="L72" s="6"/>
      <c r="M72" s="6"/>
      <c r="N72" s="6"/>
    </row>
    <row r="73" spans="2:14" ht="18" customHeight="1">
      <c r="B73" s="25">
        <v>66</v>
      </c>
      <c r="C73" s="20">
        <v>45809</v>
      </c>
      <c r="D73" s="26">
        <f aca="true" t="shared" si="8" ref="D73:D136">D72-E72</f>
        <v>2195537.0123743685</v>
      </c>
      <c r="E73" s="26">
        <f t="shared" si="5"/>
        <v>5972.7397089869555</v>
      </c>
      <c r="F73" s="26">
        <f t="shared" si="6"/>
        <v>16923.931137052423</v>
      </c>
      <c r="G73" s="27">
        <f t="shared" si="7"/>
        <v>22896.67084603938</v>
      </c>
      <c r="H73" s="14"/>
      <c r="I73" s="6"/>
      <c r="J73" s="6"/>
      <c r="K73" s="6"/>
      <c r="L73" s="6"/>
      <c r="M73" s="6"/>
      <c r="N73" s="6"/>
    </row>
    <row r="74" spans="2:14" ht="18" customHeight="1">
      <c r="B74" s="25">
        <v>67</v>
      </c>
      <c r="C74" s="20">
        <v>45839</v>
      </c>
      <c r="D74" s="26">
        <f t="shared" si="8"/>
        <v>2189564.2726653814</v>
      </c>
      <c r="E74" s="26">
        <f t="shared" si="5"/>
        <v>6018.779577577061</v>
      </c>
      <c r="F74" s="26">
        <f t="shared" si="6"/>
        <v>16877.891268462317</v>
      </c>
      <c r="G74" s="27">
        <f t="shared" si="7"/>
        <v>22896.67084603938</v>
      </c>
      <c r="H74" s="14"/>
      <c r="I74" s="6"/>
      <c r="J74" s="6"/>
      <c r="K74" s="6"/>
      <c r="L74" s="6"/>
      <c r="M74" s="6"/>
      <c r="N74" s="6"/>
    </row>
    <row r="75" spans="2:14" ht="18" customHeight="1">
      <c r="B75" s="25">
        <v>68</v>
      </c>
      <c r="C75" s="20">
        <v>45870</v>
      </c>
      <c r="D75" s="26">
        <f t="shared" si="8"/>
        <v>2183545.4930878044</v>
      </c>
      <c r="E75" s="26">
        <f t="shared" si="5"/>
        <v>6065.174336820888</v>
      </c>
      <c r="F75" s="26">
        <f t="shared" si="6"/>
        <v>16831.49650921849</v>
      </c>
      <c r="G75" s="27">
        <f t="shared" si="7"/>
        <v>22896.67084603938</v>
      </c>
      <c r="H75" s="14"/>
      <c r="I75" s="6"/>
      <c r="J75" s="6"/>
      <c r="K75" s="6"/>
      <c r="L75" s="6"/>
      <c r="M75" s="6"/>
      <c r="N75" s="6"/>
    </row>
    <row r="76" spans="2:14" ht="18" customHeight="1">
      <c r="B76" s="25">
        <v>69</v>
      </c>
      <c r="C76" s="20">
        <v>45901</v>
      </c>
      <c r="D76" s="26">
        <f t="shared" si="8"/>
        <v>2177480.3187509836</v>
      </c>
      <c r="E76" s="26">
        <f t="shared" si="5"/>
        <v>6111.926722333879</v>
      </c>
      <c r="F76" s="26">
        <f t="shared" si="6"/>
        <v>16784.7441237055</v>
      </c>
      <c r="G76" s="27">
        <f t="shared" si="7"/>
        <v>22896.67084603938</v>
      </c>
      <c r="H76" s="14"/>
      <c r="I76" s="6"/>
      <c r="J76" s="6"/>
      <c r="K76" s="6"/>
      <c r="L76" s="6"/>
      <c r="M76" s="6"/>
      <c r="N76" s="6"/>
    </row>
    <row r="77" spans="2:14" ht="18" customHeight="1">
      <c r="B77" s="25">
        <v>70</v>
      </c>
      <c r="C77" s="20">
        <v>45931</v>
      </c>
      <c r="D77" s="26">
        <f t="shared" si="8"/>
        <v>2171368.39202865</v>
      </c>
      <c r="E77" s="26">
        <f t="shared" si="5"/>
        <v>6159.039490818537</v>
      </c>
      <c r="F77" s="26">
        <f t="shared" si="6"/>
        <v>16737.63135522084</v>
      </c>
      <c r="G77" s="27">
        <f t="shared" si="7"/>
        <v>22896.67084603938</v>
      </c>
      <c r="H77" s="14"/>
      <c r="I77" s="6"/>
      <c r="J77" s="6"/>
      <c r="K77" s="6"/>
      <c r="L77" s="6"/>
      <c r="M77" s="6"/>
      <c r="N77" s="6"/>
    </row>
    <row r="78" spans="2:14" ht="18" customHeight="1">
      <c r="B78" s="25">
        <v>71</v>
      </c>
      <c r="C78" s="20">
        <v>45962</v>
      </c>
      <c r="D78" s="26">
        <f t="shared" si="8"/>
        <v>2165209.3525378313</v>
      </c>
      <c r="E78" s="26">
        <f t="shared" si="5"/>
        <v>6206.51542022693</v>
      </c>
      <c r="F78" s="26">
        <f t="shared" si="6"/>
        <v>16690.15542581245</v>
      </c>
      <c r="G78" s="27">
        <f t="shared" si="7"/>
        <v>22896.67084603938</v>
      </c>
      <c r="H78" s="14"/>
      <c r="I78" s="6"/>
      <c r="J78" s="6"/>
      <c r="K78" s="6"/>
      <c r="L78" s="6"/>
      <c r="M78" s="6"/>
      <c r="N78" s="6"/>
    </row>
    <row r="79" spans="2:14" ht="18" customHeight="1">
      <c r="B79" s="25">
        <v>72</v>
      </c>
      <c r="C79" s="20">
        <v>45992</v>
      </c>
      <c r="D79" s="26">
        <f t="shared" si="8"/>
        <v>2159002.8371176044</v>
      </c>
      <c r="E79" s="26">
        <f t="shared" si="5"/>
        <v>6254.357309924511</v>
      </c>
      <c r="F79" s="26">
        <f t="shared" si="6"/>
        <v>16642.313536114867</v>
      </c>
      <c r="G79" s="27">
        <f t="shared" si="7"/>
        <v>22896.67084603938</v>
      </c>
      <c r="H79" s="14"/>
      <c r="I79" s="6"/>
      <c r="J79" s="6"/>
      <c r="K79" s="6"/>
      <c r="L79" s="6"/>
      <c r="M79" s="6"/>
      <c r="N79" s="6"/>
    </row>
    <row r="80" spans="2:14" ht="18" customHeight="1">
      <c r="B80" s="25">
        <v>73</v>
      </c>
      <c r="C80" s="20">
        <v>46023</v>
      </c>
      <c r="D80" s="26">
        <f t="shared" si="8"/>
        <v>2152748.47980768</v>
      </c>
      <c r="E80" s="26">
        <f t="shared" si="5"/>
        <v>6302.5679808551795</v>
      </c>
      <c r="F80" s="26">
        <f t="shared" si="6"/>
        <v>16594.1028651842</v>
      </c>
      <c r="G80" s="27">
        <f t="shared" si="7"/>
        <v>22896.67084603938</v>
      </c>
      <c r="H80" s="14"/>
      <c r="I80" s="6"/>
      <c r="J80" s="6"/>
      <c r="K80" s="6"/>
      <c r="L80" s="6"/>
      <c r="M80" s="6"/>
      <c r="N80" s="6"/>
    </row>
    <row r="81" spans="2:14" ht="18" customHeight="1">
      <c r="B81" s="25">
        <v>74</v>
      </c>
      <c r="C81" s="20">
        <v>46054</v>
      </c>
      <c r="D81" s="26">
        <f t="shared" si="8"/>
        <v>2146445.911826825</v>
      </c>
      <c r="E81" s="26">
        <f t="shared" si="5"/>
        <v>6351.150275707605</v>
      </c>
      <c r="F81" s="26">
        <f t="shared" si="6"/>
        <v>16545.520570331773</v>
      </c>
      <c r="G81" s="27">
        <f t="shared" si="7"/>
        <v>22896.67084603938</v>
      </c>
      <c r="H81" s="14"/>
      <c r="I81" s="6"/>
      <c r="J81" s="6"/>
      <c r="K81" s="6"/>
      <c r="L81" s="6"/>
      <c r="M81" s="6"/>
      <c r="N81" s="6"/>
    </row>
    <row r="82" spans="2:14" ht="18" customHeight="1">
      <c r="B82" s="25">
        <v>75</v>
      </c>
      <c r="C82" s="20">
        <v>46082</v>
      </c>
      <c r="D82" s="26">
        <f t="shared" si="8"/>
        <v>2140094.761551117</v>
      </c>
      <c r="E82" s="26">
        <f t="shared" si="5"/>
        <v>6400.107059082849</v>
      </c>
      <c r="F82" s="26">
        <f t="shared" si="6"/>
        <v>16496.56378695653</v>
      </c>
      <c r="G82" s="27">
        <f t="shared" si="7"/>
        <v>22896.67084603938</v>
      </c>
      <c r="H82" s="14"/>
      <c r="I82" s="6"/>
      <c r="J82" s="6"/>
      <c r="K82" s="6"/>
      <c r="L82" s="6"/>
      <c r="M82" s="6"/>
      <c r="N82" s="6"/>
    </row>
    <row r="83" spans="2:14" ht="18" customHeight="1">
      <c r="B83" s="25">
        <v>76</v>
      </c>
      <c r="C83" s="20">
        <v>46113</v>
      </c>
      <c r="D83" s="26">
        <f t="shared" si="8"/>
        <v>2133694.654492034</v>
      </c>
      <c r="E83" s="26">
        <f t="shared" si="5"/>
        <v>6449.441217663283</v>
      </c>
      <c r="F83" s="26">
        <f t="shared" si="6"/>
        <v>16447.229628376095</v>
      </c>
      <c r="G83" s="27">
        <f t="shared" si="7"/>
        <v>22896.67084603938</v>
      </c>
      <c r="H83" s="14"/>
      <c r="I83" s="6"/>
      <c r="J83" s="6"/>
      <c r="K83" s="6"/>
      <c r="L83" s="6"/>
      <c r="M83" s="6"/>
      <c r="N83" s="6"/>
    </row>
    <row r="84" spans="2:14" ht="18" customHeight="1">
      <c r="B84" s="25">
        <v>77</v>
      </c>
      <c r="C84" s="20">
        <v>46143</v>
      </c>
      <c r="D84" s="26">
        <f t="shared" si="8"/>
        <v>2127245.213274371</v>
      </c>
      <c r="E84" s="26">
        <f t="shared" si="5"/>
        <v>6499.15566038277</v>
      </c>
      <c r="F84" s="26">
        <f t="shared" si="6"/>
        <v>16397.515185656608</v>
      </c>
      <c r="G84" s="27">
        <f t="shared" si="7"/>
        <v>22896.67084603938</v>
      </c>
      <c r="H84" s="14"/>
      <c r="I84" s="6"/>
      <c r="J84" s="6"/>
      <c r="K84" s="6"/>
      <c r="L84" s="6"/>
      <c r="M84" s="6"/>
      <c r="N84" s="6"/>
    </row>
    <row r="85" spans="2:14" ht="18" customHeight="1">
      <c r="B85" s="25">
        <v>78</v>
      </c>
      <c r="C85" s="20">
        <v>46174</v>
      </c>
      <c r="D85" s="26">
        <f t="shared" si="8"/>
        <v>2120746.057613988</v>
      </c>
      <c r="E85" s="26">
        <f t="shared" si="5"/>
        <v>6549.253318598223</v>
      </c>
      <c r="F85" s="26">
        <f t="shared" si="6"/>
        <v>16347.417527441155</v>
      </c>
      <c r="G85" s="27">
        <f t="shared" si="7"/>
        <v>22896.67084603938</v>
      </c>
      <c r="H85" s="14"/>
      <c r="I85" s="6"/>
      <c r="J85" s="6"/>
      <c r="K85" s="6"/>
      <c r="L85" s="6"/>
      <c r="M85" s="6"/>
      <c r="N85" s="6"/>
    </row>
    <row r="86" spans="2:14" ht="18" customHeight="1">
      <c r="B86" s="25">
        <v>79</v>
      </c>
      <c r="C86" s="20">
        <v>46204</v>
      </c>
      <c r="D86" s="26">
        <f t="shared" si="8"/>
        <v>2114196.80429539</v>
      </c>
      <c r="E86" s="26">
        <f t="shared" si="5"/>
        <v>6599.737146262414</v>
      </c>
      <c r="F86" s="26">
        <f t="shared" si="6"/>
        <v>16296.933699776964</v>
      </c>
      <c r="G86" s="27">
        <f t="shared" si="7"/>
        <v>22896.67084603938</v>
      </c>
      <c r="H86" s="14"/>
      <c r="I86" s="6"/>
      <c r="J86" s="6"/>
      <c r="K86" s="6"/>
      <c r="L86" s="6"/>
      <c r="M86" s="6"/>
      <c r="N86" s="6"/>
    </row>
    <row r="87" spans="2:14" ht="18" customHeight="1">
      <c r="B87" s="25">
        <v>80</v>
      </c>
      <c r="C87" s="20">
        <v>46235</v>
      </c>
      <c r="D87" s="26">
        <f t="shared" si="8"/>
        <v>2107597.0671491274</v>
      </c>
      <c r="E87" s="26">
        <f t="shared" si="5"/>
        <v>6650.610120098188</v>
      </c>
      <c r="F87" s="26">
        <f t="shared" si="6"/>
        <v>16246.06072594119</v>
      </c>
      <c r="G87" s="27">
        <f t="shared" si="7"/>
        <v>22896.67084603938</v>
      </c>
      <c r="H87" s="14"/>
      <c r="I87" s="6"/>
      <c r="J87" s="6"/>
      <c r="K87" s="6"/>
      <c r="L87" s="6"/>
      <c r="M87" s="6"/>
      <c r="N87" s="6"/>
    </row>
    <row r="88" spans="2:14" ht="18" customHeight="1">
      <c r="B88" s="25">
        <v>81</v>
      </c>
      <c r="C88" s="20">
        <v>46266</v>
      </c>
      <c r="D88" s="26">
        <f t="shared" si="8"/>
        <v>2100946.4570290293</v>
      </c>
      <c r="E88" s="26">
        <f t="shared" si="5"/>
        <v>6701.8752397739445</v>
      </c>
      <c r="F88" s="26">
        <f t="shared" si="6"/>
        <v>16194.795606265434</v>
      </c>
      <c r="G88" s="27">
        <f t="shared" si="7"/>
        <v>22896.67084603938</v>
      </c>
      <c r="H88" s="14"/>
      <c r="I88" s="6"/>
      <c r="J88" s="6"/>
      <c r="K88" s="6"/>
      <c r="L88" s="6"/>
      <c r="M88" s="6"/>
      <c r="N88" s="6"/>
    </row>
    <row r="89" spans="2:14" ht="18" customHeight="1">
      <c r="B89" s="25">
        <v>82</v>
      </c>
      <c r="C89" s="20">
        <v>46296</v>
      </c>
      <c r="D89" s="26">
        <f t="shared" si="8"/>
        <v>2094244.5817892554</v>
      </c>
      <c r="E89" s="26">
        <f t="shared" si="5"/>
        <v>6753.535528080536</v>
      </c>
      <c r="F89" s="26">
        <f t="shared" si="6"/>
        <v>16143.135317958842</v>
      </c>
      <c r="G89" s="27">
        <f t="shared" si="7"/>
        <v>22896.67084603938</v>
      </c>
      <c r="H89" s="14"/>
      <c r="I89" s="6"/>
      <c r="J89" s="6"/>
      <c r="K89" s="6"/>
      <c r="L89" s="6"/>
      <c r="M89" s="6"/>
      <c r="N89" s="6"/>
    </row>
    <row r="90" spans="2:14" ht="18" customHeight="1">
      <c r="B90" s="25">
        <v>83</v>
      </c>
      <c r="C90" s="20">
        <v>46327</v>
      </c>
      <c r="D90" s="26">
        <f t="shared" si="8"/>
        <v>2087491.0462611748</v>
      </c>
      <c r="E90" s="26">
        <f t="shared" si="5"/>
        <v>6805.594031109489</v>
      </c>
      <c r="F90" s="26">
        <f t="shared" si="6"/>
        <v>16091.07681492989</v>
      </c>
      <c r="G90" s="27">
        <f t="shared" si="7"/>
        <v>22896.67084603938</v>
      </c>
      <c r="H90" s="14"/>
      <c r="I90" s="6"/>
      <c r="J90" s="6"/>
      <c r="K90" s="6"/>
      <c r="L90" s="6"/>
      <c r="M90" s="6"/>
      <c r="N90" s="6"/>
    </row>
    <row r="91" spans="2:14" ht="18" customHeight="1">
      <c r="B91" s="25">
        <v>84</v>
      </c>
      <c r="C91" s="20">
        <v>46357</v>
      </c>
      <c r="D91" s="26">
        <f t="shared" si="8"/>
        <v>2080685.4522300654</v>
      </c>
      <c r="E91" s="26">
        <f t="shared" si="5"/>
        <v>6858.053818432623</v>
      </c>
      <c r="F91" s="26">
        <f t="shared" si="6"/>
        <v>16038.617027606755</v>
      </c>
      <c r="G91" s="27">
        <f t="shared" si="7"/>
        <v>22896.67084603938</v>
      </c>
      <c r="H91" s="14"/>
      <c r="I91" s="6"/>
      <c r="J91" s="6"/>
      <c r="K91" s="6"/>
      <c r="L91" s="6"/>
      <c r="M91" s="6"/>
      <c r="N91" s="6"/>
    </row>
    <row r="92" spans="2:14" ht="18" customHeight="1">
      <c r="B92" s="25">
        <v>85</v>
      </c>
      <c r="C92" s="20">
        <v>46388</v>
      </c>
      <c r="D92" s="26">
        <f t="shared" si="8"/>
        <v>2073827.3984116327</v>
      </c>
      <c r="E92" s="26">
        <f t="shared" si="5"/>
        <v>6910.917983283043</v>
      </c>
      <c r="F92" s="26">
        <f t="shared" si="6"/>
        <v>15985.752862756335</v>
      </c>
      <c r="G92" s="27">
        <f t="shared" si="7"/>
        <v>22896.67084603938</v>
      </c>
      <c r="H92" s="14"/>
      <c r="I92" s="6"/>
      <c r="J92" s="6"/>
      <c r="K92" s="6"/>
      <c r="L92" s="6"/>
      <c r="M92" s="6"/>
      <c r="N92" s="6"/>
    </row>
    <row r="93" spans="2:14" ht="18" customHeight="1">
      <c r="B93" s="25">
        <v>86</v>
      </c>
      <c r="C93" s="20">
        <v>46419</v>
      </c>
      <c r="D93" s="26">
        <f t="shared" si="8"/>
        <v>2066916.4804283497</v>
      </c>
      <c r="E93" s="26">
        <f t="shared" si="5"/>
        <v>6964.189642737516</v>
      </c>
      <c r="F93" s="26">
        <f t="shared" si="6"/>
        <v>15932.481203301862</v>
      </c>
      <c r="G93" s="27">
        <f t="shared" si="7"/>
        <v>22896.67084603938</v>
      </c>
      <c r="H93" s="14"/>
      <c r="I93" s="6"/>
      <c r="J93" s="6"/>
      <c r="K93" s="6"/>
      <c r="L93" s="6"/>
      <c r="M93" s="6"/>
      <c r="N93" s="6"/>
    </row>
    <row r="94" spans="2:14" ht="18" customHeight="1">
      <c r="B94" s="25">
        <v>87</v>
      </c>
      <c r="C94" s="20">
        <v>46447</v>
      </c>
      <c r="D94" s="26">
        <f t="shared" si="8"/>
        <v>2059952.290785612</v>
      </c>
      <c r="E94" s="26">
        <f t="shared" si="5"/>
        <v>7017.871937900285</v>
      </c>
      <c r="F94" s="26">
        <f t="shared" si="6"/>
        <v>15878.798908139093</v>
      </c>
      <c r="G94" s="27">
        <f t="shared" si="7"/>
        <v>22896.67084603938</v>
      </c>
      <c r="H94" s="14"/>
      <c r="I94" s="6"/>
      <c r="J94" s="6"/>
      <c r="K94" s="6"/>
      <c r="L94" s="6"/>
      <c r="M94" s="6"/>
      <c r="N94" s="6"/>
    </row>
    <row r="95" spans="2:14" ht="18" customHeight="1">
      <c r="B95" s="25">
        <v>88</v>
      </c>
      <c r="C95" s="20">
        <v>46478</v>
      </c>
      <c r="D95" s="26">
        <f t="shared" si="8"/>
        <v>2052934.4188477118</v>
      </c>
      <c r="E95" s="26">
        <f t="shared" si="5"/>
        <v>7071.968034088268</v>
      </c>
      <c r="F95" s="26">
        <f t="shared" si="6"/>
        <v>15824.70281195111</v>
      </c>
      <c r="G95" s="27">
        <f t="shared" si="7"/>
        <v>22896.67084603938</v>
      </c>
      <c r="H95" s="14"/>
      <c r="I95" s="6"/>
      <c r="J95" s="6"/>
      <c r="K95" s="6"/>
      <c r="L95" s="6"/>
      <c r="M95" s="6"/>
      <c r="N95" s="6"/>
    </row>
    <row r="96" spans="2:14" ht="18" customHeight="1">
      <c r="B96" s="25">
        <v>89</v>
      </c>
      <c r="C96" s="20">
        <v>46508</v>
      </c>
      <c r="D96" s="26">
        <f t="shared" si="8"/>
        <v>2045862.4508136234</v>
      </c>
      <c r="E96" s="26">
        <f t="shared" si="5"/>
        <v>7126.4811210176995</v>
      </c>
      <c r="F96" s="26">
        <f t="shared" si="6"/>
        <v>15770.189725021679</v>
      </c>
      <c r="G96" s="27">
        <f t="shared" si="7"/>
        <v>22896.67084603938</v>
      </c>
      <c r="H96" s="14"/>
      <c r="I96" s="6"/>
      <c r="J96" s="6"/>
      <c r="K96" s="6"/>
      <c r="L96" s="6"/>
      <c r="M96" s="6"/>
      <c r="N96" s="6"/>
    </row>
    <row r="97" spans="2:14" ht="18" customHeight="1">
      <c r="B97" s="25">
        <v>90</v>
      </c>
      <c r="C97" s="20">
        <v>46539</v>
      </c>
      <c r="D97" s="26">
        <f t="shared" si="8"/>
        <v>2038735.9696926058</v>
      </c>
      <c r="E97" s="26">
        <f t="shared" si="5"/>
        <v>7181.414412992208</v>
      </c>
      <c r="F97" s="26">
        <f t="shared" si="6"/>
        <v>15715.25643304717</v>
      </c>
      <c r="G97" s="27">
        <f t="shared" si="7"/>
        <v>22896.67084603938</v>
      </c>
      <c r="H97" s="14"/>
      <c r="I97" s="6"/>
      <c r="J97" s="6"/>
      <c r="K97" s="6"/>
      <c r="L97" s="6"/>
      <c r="M97" s="6"/>
      <c r="N97" s="6"/>
    </row>
    <row r="98" spans="2:14" ht="18" customHeight="1">
      <c r="B98" s="25">
        <v>91</v>
      </c>
      <c r="C98" s="20">
        <v>46569</v>
      </c>
      <c r="D98" s="26">
        <f t="shared" si="8"/>
        <v>2031554.5552796135</v>
      </c>
      <c r="E98" s="26">
        <f t="shared" si="5"/>
        <v>7236.771149092359</v>
      </c>
      <c r="F98" s="26">
        <f t="shared" si="6"/>
        <v>15659.899696947019</v>
      </c>
      <c r="G98" s="27">
        <f t="shared" si="7"/>
        <v>22896.67084603938</v>
      </c>
      <c r="H98" s="14"/>
      <c r="I98" s="6"/>
      <c r="J98" s="6"/>
      <c r="K98" s="6"/>
      <c r="L98" s="6"/>
      <c r="M98" s="6"/>
      <c r="N98" s="6"/>
    </row>
    <row r="99" spans="2:14" ht="18" customHeight="1">
      <c r="B99" s="25">
        <v>92</v>
      </c>
      <c r="C99" s="20">
        <v>46600</v>
      </c>
      <c r="D99" s="26">
        <f t="shared" si="8"/>
        <v>2024317.7841305211</v>
      </c>
      <c r="E99" s="26">
        <f t="shared" si="5"/>
        <v>7292.554593366613</v>
      </c>
      <c r="F99" s="26">
        <f t="shared" si="6"/>
        <v>15604.116252672766</v>
      </c>
      <c r="G99" s="27">
        <f t="shared" si="7"/>
        <v>22896.67084603938</v>
      </c>
      <c r="H99" s="14"/>
      <c r="I99" s="6"/>
      <c r="J99" s="6"/>
      <c r="K99" s="6"/>
      <c r="L99" s="6"/>
      <c r="M99" s="6"/>
      <c r="N99" s="6"/>
    </row>
    <row r="100" spans="2:14" ht="18" customHeight="1">
      <c r="B100" s="25">
        <v>93</v>
      </c>
      <c r="C100" s="20">
        <v>46631</v>
      </c>
      <c r="D100" s="26">
        <f t="shared" si="8"/>
        <v>2017025.2295371545</v>
      </c>
      <c r="E100" s="26">
        <f t="shared" si="5"/>
        <v>7348.768035023813</v>
      </c>
      <c r="F100" s="26">
        <f t="shared" si="6"/>
        <v>15547.902811015565</v>
      </c>
      <c r="G100" s="27">
        <f t="shared" si="7"/>
        <v>22896.67084603938</v>
      </c>
      <c r="H100" s="14"/>
      <c r="I100" s="6"/>
      <c r="J100" s="6"/>
      <c r="K100" s="6"/>
      <c r="L100" s="6"/>
      <c r="M100" s="6"/>
      <c r="N100" s="6"/>
    </row>
    <row r="101" spans="2:14" ht="18" customHeight="1">
      <c r="B101" s="25">
        <v>94</v>
      </c>
      <c r="C101" s="20">
        <v>46661</v>
      </c>
      <c r="D101" s="26">
        <f t="shared" si="8"/>
        <v>2009676.4615021308</v>
      </c>
      <c r="E101" s="26">
        <f t="shared" si="5"/>
        <v>7405.4147886271185</v>
      </c>
      <c r="F101" s="26">
        <f t="shared" si="6"/>
        <v>15491.25605741226</v>
      </c>
      <c r="G101" s="27">
        <f t="shared" si="7"/>
        <v>22896.67084603938</v>
      </c>
      <c r="H101" s="14"/>
      <c r="I101" s="6"/>
      <c r="J101" s="6"/>
      <c r="K101" s="6"/>
      <c r="L101" s="6"/>
      <c r="M101" s="6"/>
      <c r="N101" s="6"/>
    </row>
    <row r="102" spans="2:14" ht="18" customHeight="1">
      <c r="B102" s="25">
        <v>95</v>
      </c>
      <c r="C102" s="20">
        <v>46692</v>
      </c>
      <c r="D102" s="26">
        <f t="shared" si="8"/>
        <v>2002271.0467135038</v>
      </c>
      <c r="E102" s="26">
        <f t="shared" si="5"/>
        <v>7462.498194289454</v>
      </c>
      <c r="F102" s="26">
        <f t="shared" si="6"/>
        <v>15434.172651749925</v>
      </c>
      <c r="G102" s="27">
        <f t="shared" si="7"/>
        <v>22896.67084603938</v>
      </c>
      <c r="H102" s="14"/>
      <c r="I102" s="6"/>
      <c r="J102" s="6"/>
      <c r="K102" s="6"/>
      <c r="L102" s="6"/>
      <c r="M102" s="6"/>
      <c r="N102" s="6"/>
    </row>
    <row r="103" spans="2:14" ht="18" customHeight="1">
      <c r="B103" s="25">
        <v>96</v>
      </c>
      <c r="C103" s="20">
        <v>46722</v>
      </c>
      <c r="D103" s="26">
        <f t="shared" si="8"/>
        <v>1994808.5485192144</v>
      </c>
      <c r="E103" s="26">
        <f t="shared" si="5"/>
        <v>7520.021617870434</v>
      </c>
      <c r="F103" s="26">
        <f t="shared" si="6"/>
        <v>15376.649228168944</v>
      </c>
      <c r="G103" s="27">
        <f t="shared" si="7"/>
        <v>22896.67084603938</v>
      </c>
      <c r="H103" s="14"/>
      <c r="I103" s="6"/>
      <c r="J103" s="6"/>
      <c r="K103" s="6"/>
      <c r="L103" s="6"/>
      <c r="M103" s="6"/>
      <c r="N103" s="6"/>
    </row>
    <row r="104" spans="2:14" ht="18" customHeight="1">
      <c r="B104" s="25">
        <v>97</v>
      </c>
      <c r="C104" s="20">
        <v>46753</v>
      </c>
      <c r="D104" s="26">
        <f t="shared" si="8"/>
        <v>1987288.5269013438</v>
      </c>
      <c r="E104" s="26">
        <f t="shared" si="5"/>
        <v>7577.988451174853</v>
      </c>
      <c r="F104" s="26">
        <f t="shared" si="6"/>
        <v>15318.682394864525</v>
      </c>
      <c r="G104" s="27">
        <f aca="true" t="shared" si="9" ref="G104:G135">EMI</f>
        <v>22896.67084603938</v>
      </c>
      <c r="H104" s="14"/>
      <c r="I104" s="6"/>
      <c r="J104" s="6"/>
      <c r="K104" s="6"/>
      <c r="L104" s="6"/>
      <c r="M104" s="6"/>
      <c r="N104" s="6"/>
    </row>
    <row r="105" spans="2:14" ht="18" customHeight="1">
      <c r="B105" s="25">
        <v>98</v>
      </c>
      <c r="C105" s="20">
        <v>46784</v>
      </c>
      <c r="D105" s="26">
        <f t="shared" si="8"/>
        <v>1979710.538450169</v>
      </c>
      <c r="E105" s="26">
        <f t="shared" si="5"/>
        <v>7636.40211215266</v>
      </c>
      <c r="F105" s="26">
        <f t="shared" si="6"/>
        <v>15260.268733886718</v>
      </c>
      <c r="G105" s="27">
        <f t="shared" si="9"/>
        <v>22896.67084603938</v>
      </c>
      <c r="H105" s="14"/>
      <c r="I105" s="6"/>
      <c r="J105" s="6"/>
      <c r="K105" s="6"/>
      <c r="L105" s="6"/>
      <c r="M105" s="6"/>
      <c r="N105" s="6"/>
    </row>
    <row r="106" spans="2:14" ht="18" customHeight="1">
      <c r="B106" s="25">
        <v>99</v>
      </c>
      <c r="C106" s="20">
        <v>46813</v>
      </c>
      <c r="D106" s="26">
        <f t="shared" si="8"/>
        <v>1972074.1363380163</v>
      </c>
      <c r="E106" s="26">
        <f t="shared" si="5"/>
        <v>7695.266045100505</v>
      </c>
      <c r="F106" s="26">
        <f t="shared" si="6"/>
        <v>15201.404800938873</v>
      </c>
      <c r="G106" s="27">
        <f t="shared" si="9"/>
        <v>22896.67084603938</v>
      </c>
      <c r="H106" s="14"/>
      <c r="I106" s="6"/>
      <c r="J106" s="6"/>
      <c r="K106" s="6"/>
      <c r="L106" s="6"/>
      <c r="M106" s="6"/>
      <c r="N106" s="6"/>
    </row>
    <row r="107" spans="2:14" ht="18" customHeight="1">
      <c r="B107" s="25">
        <v>100</v>
      </c>
      <c r="C107" s="20">
        <v>46844</v>
      </c>
      <c r="D107" s="26">
        <f t="shared" si="8"/>
        <v>1964378.8702929157</v>
      </c>
      <c r="E107" s="26">
        <f t="shared" si="5"/>
        <v>7754.583720864821</v>
      </c>
      <c r="F107" s="26">
        <f t="shared" si="6"/>
        <v>15142.087125174558</v>
      </c>
      <c r="G107" s="27">
        <f t="shared" si="9"/>
        <v>22896.67084603938</v>
      </c>
      <c r="H107" s="14"/>
      <c r="I107" s="6"/>
      <c r="J107" s="6"/>
      <c r="K107" s="6"/>
      <c r="L107" s="6"/>
      <c r="M107" s="6"/>
      <c r="N107" s="6"/>
    </row>
    <row r="108" spans="2:14" ht="18" customHeight="1">
      <c r="B108" s="25">
        <v>101</v>
      </c>
      <c r="C108" s="20">
        <v>46874</v>
      </c>
      <c r="D108" s="26">
        <f t="shared" si="8"/>
        <v>1956624.286572051</v>
      </c>
      <c r="E108" s="26">
        <f t="shared" si="5"/>
        <v>7814.3586370464855</v>
      </c>
      <c r="F108" s="26">
        <f t="shared" si="6"/>
        <v>15082.312208992893</v>
      </c>
      <c r="G108" s="27">
        <f t="shared" si="9"/>
        <v>22896.67084603938</v>
      </c>
      <c r="H108" s="14"/>
      <c r="I108" s="6"/>
      <c r="J108" s="6"/>
      <c r="K108" s="6"/>
      <c r="L108" s="6"/>
      <c r="M108" s="6"/>
      <c r="N108" s="6"/>
    </row>
    <row r="109" spans="2:14" ht="18" customHeight="1">
      <c r="B109" s="25">
        <v>102</v>
      </c>
      <c r="C109" s="20">
        <v>46905</v>
      </c>
      <c r="D109" s="26">
        <f t="shared" si="8"/>
        <v>1948809.9279350045</v>
      </c>
      <c r="E109" s="26">
        <f t="shared" si="5"/>
        <v>7874.594318207053</v>
      </c>
      <c r="F109" s="26">
        <f t="shared" si="6"/>
        <v>15022.076527832325</v>
      </c>
      <c r="G109" s="27">
        <f t="shared" si="9"/>
        <v>22896.67084603938</v>
      </c>
      <c r="H109" s="14"/>
      <c r="I109" s="6"/>
      <c r="J109" s="6"/>
      <c r="K109" s="6"/>
      <c r="L109" s="6"/>
      <c r="M109" s="6"/>
      <c r="N109" s="6"/>
    </row>
    <row r="110" spans="2:14" ht="18" customHeight="1">
      <c r="B110" s="25">
        <v>103</v>
      </c>
      <c r="C110" s="20">
        <v>46935</v>
      </c>
      <c r="D110" s="26">
        <f t="shared" si="8"/>
        <v>1940935.3336167973</v>
      </c>
      <c r="E110" s="26">
        <f t="shared" si="5"/>
        <v>7935.294316076566</v>
      </c>
      <c r="F110" s="26">
        <f t="shared" si="6"/>
        <v>14961.376529962812</v>
      </c>
      <c r="G110" s="27">
        <f t="shared" si="9"/>
        <v>22896.67084603938</v>
      </c>
      <c r="H110" s="14"/>
      <c r="I110" s="6"/>
      <c r="J110" s="6"/>
      <c r="K110" s="6"/>
      <c r="L110" s="6"/>
      <c r="M110" s="6"/>
      <c r="N110" s="6"/>
    </row>
    <row r="111" spans="2:14" ht="18" customHeight="1">
      <c r="B111" s="25">
        <v>104</v>
      </c>
      <c r="C111" s="20">
        <v>46966</v>
      </c>
      <c r="D111" s="26">
        <f t="shared" si="8"/>
        <v>1933000.0393007207</v>
      </c>
      <c r="E111" s="26">
        <f t="shared" si="5"/>
        <v>7996.462209762991</v>
      </c>
      <c r="F111" s="26">
        <f t="shared" si="6"/>
        <v>14900.208636276388</v>
      </c>
      <c r="G111" s="27">
        <f t="shared" si="9"/>
        <v>22896.67084603938</v>
      </c>
      <c r="H111" s="14"/>
      <c r="I111" s="6"/>
      <c r="J111" s="6"/>
      <c r="K111" s="6"/>
      <c r="L111" s="6"/>
      <c r="M111" s="6"/>
      <c r="N111" s="6"/>
    </row>
    <row r="112" spans="2:14" ht="18" customHeight="1">
      <c r="B112" s="25">
        <v>105</v>
      </c>
      <c r="C112" s="20">
        <v>46997</v>
      </c>
      <c r="D112" s="26">
        <f t="shared" si="8"/>
        <v>1925003.5770909577</v>
      </c>
      <c r="E112" s="26">
        <f t="shared" si="5"/>
        <v>8058.101605963246</v>
      </c>
      <c r="F112" s="26">
        <f t="shared" si="6"/>
        <v>14838.569240076133</v>
      </c>
      <c r="G112" s="27">
        <f t="shared" si="9"/>
        <v>22896.67084603938</v>
      </c>
      <c r="H112" s="14"/>
      <c r="I112" s="6"/>
      <c r="J112" s="6"/>
      <c r="K112" s="6"/>
      <c r="L112" s="6"/>
      <c r="M112" s="6"/>
      <c r="N112" s="6"/>
    </row>
    <row r="113" spans="2:14" ht="18" customHeight="1">
      <c r="B113" s="25">
        <v>106</v>
      </c>
      <c r="C113" s="20">
        <v>47027</v>
      </c>
      <c r="D113" s="26">
        <f t="shared" si="8"/>
        <v>1916945.4754849945</v>
      </c>
      <c r="E113" s="26">
        <f t="shared" si="5"/>
        <v>8120.21613917588</v>
      </c>
      <c r="F113" s="26">
        <f t="shared" si="6"/>
        <v>14776.454706863498</v>
      </c>
      <c r="G113" s="27">
        <f t="shared" si="9"/>
        <v>22896.67084603938</v>
      </c>
      <c r="H113" s="14"/>
      <c r="I113" s="6"/>
      <c r="J113" s="6"/>
      <c r="K113" s="6"/>
      <c r="L113" s="6"/>
      <c r="M113" s="6"/>
      <c r="N113" s="6"/>
    </row>
    <row r="114" spans="2:14" ht="18" customHeight="1">
      <c r="B114" s="25">
        <v>107</v>
      </c>
      <c r="C114" s="20">
        <v>47058</v>
      </c>
      <c r="D114" s="26">
        <f t="shared" si="8"/>
        <v>1908825.2593458185</v>
      </c>
      <c r="E114" s="26">
        <f t="shared" si="5"/>
        <v>8182.80947191536</v>
      </c>
      <c r="F114" s="26">
        <f t="shared" si="6"/>
        <v>14713.861374124019</v>
      </c>
      <c r="G114" s="27">
        <f t="shared" si="9"/>
        <v>22896.67084603938</v>
      </c>
      <c r="H114" s="14"/>
      <c r="I114" s="6"/>
      <c r="J114" s="6"/>
      <c r="K114" s="6"/>
      <c r="L114" s="6"/>
      <c r="M114" s="6"/>
      <c r="N114" s="6"/>
    </row>
    <row r="115" spans="2:14" ht="18" customHeight="1">
      <c r="B115" s="25">
        <v>108</v>
      </c>
      <c r="C115" s="20">
        <v>47088</v>
      </c>
      <c r="D115" s="26">
        <f t="shared" si="8"/>
        <v>1900642.4498739033</v>
      </c>
      <c r="E115" s="26">
        <f t="shared" si="5"/>
        <v>8245.88529492804</v>
      </c>
      <c r="F115" s="26">
        <f t="shared" si="6"/>
        <v>14650.785551111338</v>
      </c>
      <c r="G115" s="27">
        <f t="shared" si="9"/>
        <v>22896.67084603938</v>
      </c>
      <c r="H115" s="14"/>
      <c r="I115" s="6"/>
      <c r="J115" s="6"/>
      <c r="K115" s="6"/>
      <c r="L115" s="6"/>
      <c r="M115" s="6"/>
      <c r="N115" s="6"/>
    </row>
    <row r="116" spans="2:14" ht="18" customHeight="1">
      <c r="B116" s="25">
        <v>109</v>
      </c>
      <c r="C116" s="20">
        <v>47119</v>
      </c>
      <c r="D116" s="26">
        <f t="shared" si="8"/>
        <v>1892396.5645789753</v>
      </c>
      <c r="E116" s="26">
        <f t="shared" si="5"/>
        <v>8309.447327409776</v>
      </c>
      <c r="F116" s="26">
        <f t="shared" si="6"/>
        <v>14587.223518629602</v>
      </c>
      <c r="G116" s="27">
        <f t="shared" si="9"/>
        <v>22896.67084603938</v>
      </c>
      <c r="H116" s="14"/>
      <c r="I116" s="6"/>
      <c r="J116" s="6"/>
      <c r="K116" s="6"/>
      <c r="L116" s="6"/>
      <c r="M116" s="6"/>
      <c r="N116" s="6"/>
    </row>
    <row r="117" spans="2:14" ht="18" customHeight="1">
      <c r="B117" s="25">
        <v>110</v>
      </c>
      <c r="C117" s="20">
        <v>47150</v>
      </c>
      <c r="D117" s="26">
        <f t="shared" si="8"/>
        <v>1884087.1172515654</v>
      </c>
      <c r="E117" s="26">
        <f t="shared" si="5"/>
        <v>8373.499317225229</v>
      </c>
      <c r="F117" s="26">
        <f t="shared" si="6"/>
        <v>14523.17152881415</v>
      </c>
      <c r="G117" s="27">
        <f t="shared" si="9"/>
        <v>22896.67084603938</v>
      </c>
      <c r="H117" s="14"/>
      <c r="I117" s="6"/>
      <c r="J117" s="6"/>
      <c r="K117" s="6"/>
      <c r="L117" s="6"/>
      <c r="M117" s="6"/>
      <c r="N117" s="6"/>
    </row>
    <row r="118" spans="2:14" ht="18" customHeight="1">
      <c r="B118" s="25">
        <v>111</v>
      </c>
      <c r="C118" s="20">
        <v>47178</v>
      </c>
      <c r="D118" s="26">
        <f t="shared" si="8"/>
        <v>1875713.6179343401</v>
      </c>
      <c r="E118" s="26">
        <f t="shared" si="5"/>
        <v>8438.04504112884</v>
      </c>
      <c r="F118" s="26">
        <f t="shared" si="6"/>
        <v>14458.625804910538</v>
      </c>
      <c r="G118" s="27">
        <f t="shared" si="9"/>
        <v>22896.67084603938</v>
      </c>
      <c r="H118" s="14"/>
      <c r="I118" s="6"/>
      <c r="J118" s="6"/>
      <c r="K118" s="6"/>
      <c r="L118" s="6"/>
      <c r="M118" s="6"/>
      <c r="N118" s="6"/>
    </row>
    <row r="119" spans="2:14" ht="18" customHeight="1">
      <c r="B119" s="25">
        <v>112</v>
      </c>
      <c r="C119" s="20">
        <v>47209</v>
      </c>
      <c r="D119" s="26">
        <f t="shared" si="8"/>
        <v>1867275.5728932114</v>
      </c>
      <c r="E119" s="26">
        <f t="shared" si="5"/>
        <v>8503.088304987541</v>
      </c>
      <c r="F119" s="26">
        <f t="shared" si="6"/>
        <v>14393.582541051837</v>
      </c>
      <c r="G119" s="27">
        <f t="shared" si="9"/>
        <v>22896.67084603938</v>
      </c>
      <c r="H119" s="14"/>
      <c r="I119" s="6"/>
      <c r="J119" s="6"/>
      <c r="K119" s="6"/>
      <c r="L119" s="6"/>
      <c r="M119" s="6"/>
      <c r="N119" s="6"/>
    </row>
    <row r="120" spans="2:14" ht="18" customHeight="1">
      <c r="B120" s="25">
        <v>113</v>
      </c>
      <c r="C120" s="20">
        <v>47239</v>
      </c>
      <c r="D120" s="26">
        <f t="shared" si="8"/>
        <v>1858772.4845882237</v>
      </c>
      <c r="E120" s="26">
        <f t="shared" si="5"/>
        <v>8568.632944005154</v>
      </c>
      <c r="F120" s="26">
        <f t="shared" si="6"/>
        <v>14328.037902034224</v>
      </c>
      <c r="G120" s="27">
        <f t="shared" si="9"/>
        <v>22896.67084603938</v>
      </c>
      <c r="H120" s="14"/>
      <c r="I120" s="6"/>
      <c r="J120" s="6"/>
      <c r="K120" s="6"/>
      <c r="L120" s="6"/>
      <c r="M120" s="6"/>
      <c r="N120" s="6"/>
    </row>
    <row r="121" spans="2:14" ht="18" customHeight="1">
      <c r="B121" s="25">
        <v>114</v>
      </c>
      <c r="C121" s="20">
        <v>47270</v>
      </c>
      <c r="D121" s="26">
        <f t="shared" si="8"/>
        <v>1850203.8516442187</v>
      </c>
      <c r="E121" s="26">
        <f t="shared" si="5"/>
        <v>8634.682822948525</v>
      </c>
      <c r="F121" s="26">
        <f t="shared" si="6"/>
        <v>14261.988023090853</v>
      </c>
      <c r="G121" s="27">
        <f t="shared" si="9"/>
        <v>22896.67084603938</v>
      </c>
      <c r="H121" s="14"/>
      <c r="I121" s="6"/>
      <c r="J121" s="6"/>
      <c r="K121" s="6"/>
      <c r="L121" s="6"/>
      <c r="M121" s="6"/>
      <c r="N121" s="6"/>
    </row>
    <row r="122" spans="2:14" ht="18" customHeight="1">
      <c r="B122" s="25">
        <v>115</v>
      </c>
      <c r="C122" s="20">
        <v>47300</v>
      </c>
      <c r="D122" s="26">
        <f t="shared" si="8"/>
        <v>1841569.16882127</v>
      </c>
      <c r="E122" s="26">
        <f t="shared" si="5"/>
        <v>8701.24183637542</v>
      </c>
      <c r="F122" s="26">
        <f t="shared" si="6"/>
        <v>14195.429009663958</v>
      </c>
      <c r="G122" s="27">
        <f t="shared" si="9"/>
        <v>22896.67084603938</v>
      </c>
      <c r="H122" s="14"/>
      <c r="I122" s="6"/>
      <c r="J122" s="6"/>
      <c r="K122" s="6"/>
      <c r="L122" s="6"/>
      <c r="M122" s="6"/>
      <c r="N122" s="6"/>
    </row>
    <row r="123" spans="2:14" ht="18" customHeight="1">
      <c r="B123" s="25">
        <v>116</v>
      </c>
      <c r="C123" s="20">
        <v>47331</v>
      </c>
      <c r="D123" s="26">
        <f t="shared" si="8"/>
        <v>1832867.9269848948</v>
      </c>
      <c r="E123" s="26">
        <f t="shared" si="5"/>
        <v>8768.313908864147</v>
      </c>
      <c r="F123" s="26">
        <f t="shared" si="6"/>
        <v>14128.356937175231</v>
      </c>
      <c r="G123" s="27">
        <f t="shared" si="9"/>
        <v>22896.67084603938</v>
      </c>
      <c r="H123" s="14"/>
      <c r="I123" s="6"/>
      <c r="J123" s="6"/>
      <c r="K123" s="6"/>
      <c r="L123" s="6"/>
      <c r="M123" s="6"/>
      <c r="N123" s="6"/>
    </row>
    <row r="124" spans="2:14" ht="18" customHeight="1">
      <c r="B124" s="25">
        <v>117</v>
      </c>
      <c r="C124" s="20">
        <v>47362</v>
      </c>
      <c r="D124" s="26">
        <f t="shared" si="8"/>
        <v>1824099.6130760307</v>
      </c>
      <c r="E124" s="26">
        <f t="shared" si="5"/>
        <v>8835.902995244976</v>
      </c>
      <c r="F124" s="26">
        <f t="shared" si="6"/>
        <v>14060.767850794402</v>
      </c>
      <c r="G124" s="27">
        <f t="shared" si="9"/>
        <v>22896.67084603938</v>
      </c>
      <c r="H124" s="14"/>
      <c r="I124" s="6"/>
      <c r="J124" s="6"/>
      <c r="K124" s="6"/>
      <c r="L124" s="6"/>
      <c r="M124" s="6"/>
      <c r="N124" s="6"/>
    </row>
    <row r="125" spans="2:14" ht="18" customHeight="1">
      <c r="B125" s="25">
        <v>118</v>
      </c>
      <c r="C125" s="20">
        <v>47392</v>
      </c>
      <c r="D125" s="26">
        <f t="shared" si="8"/>
        <v>1815263.7100807857</v>
      </c>
      <c r="E125" s="26">
        <f t="shared" si="5"/>
        <v>8904.013080833322</v>
      </c>
      <c r="F125" s="26">
        <f t="shared" si="6"/>
        <v>13992.657765206057</v>
      </c>
      <c r="G125" s="27">
        <f t="shared" si="9"/>
        <v>22896.67084603938</v>
      </c>
      <c r="H125" s="14"/>
      <c r="I125" s="6"/>
      <c r="J125" s="6"/>
      <c r="K125" s="6"/>
      <c r="L125" s="6"/>
      <c r="M125" s="6"/>
      <c r="N125" s="6"/>
    </row>
    <row r="126" spans="2:14" ht="18" customHeight="1">
      <c r="B126" s="25">
        <v>119</v>
      </c>
      <c r="C126" s="20">
        <v>47423</v>
      </c>
      <c r="D126" s="26">
        <f t="shared" si="8"/>
        <v>1806359.6969999524</v>
      </c>
      <c r="E126" s="26">
        <f t="shared" si="5"/>
        <v>8972.648181664745</v>
      </c>
      <c r="F126" s="26">
        <f t="shared" si="6"/>
        <v>13924.022664374634</v>
      </c>
      <c r="G126" s="27">
        <f t="shared" si="9"/>
        <v>22896.67084603938</v>
      </c>
      <c r="H126" s="14"/>
      <c r="I126" s="6"/>
      <c r="J126" s="6"/>
      <c r="K126" s="6"/>
      <c r="L126" s="6"/>
      <c r="M126" s="6"/>
      <c r="N126" s="6"/>
    </row>
    <row r="127" spans="2:14" ht="18" customHeight="1">
      <c r="B127" s="25">
        <v>120</v>
      </c>
      <c r="C127" s="20">
        <v>47453</v>
      </c>
      <c r="D127" s="26">
        <f t="shared" si="8"/>
        <v>1797387.0488182877</v>
      </c>
      <c r="E127" s="26">
        <f t="shared" si="5"/>
        <v>9041.812344731743</v>
      </c>
      <c r="F127" s="26">
        <f t="shared" si="6"/>
        <v>13854.858501307635</v>
      </c>
      <c r="G127" s="27">
        <f t="shared" si="9"/>
        <v>22896.67084603938</v>
      </c>
      <c r="H127" s="14"/>
      <c r="I127" s="6"/>
      <c r="J127" s="6"/>
      <c r="K127" s="6"/>
      <c r="L127" s="6"/>
      <c r="M127" s="6"/>
      <c r="N127" s="6"/>
    </row>
    <row r="128" spans="2:14" ht="18" customHeight="1">
      <c r="B128" s="25">
        <v>121</v>
      </c>
      <c r="C128" s="20">
        <v>47484</v>
      </c>
      <c r="D128" s="26">
        <f t="shared" si="8"/>
        <v>1788345.236473556</v>
      </c>
      <c r="E128" s="26">
        <f t="shared" si="5"/>
        <v>9111.509648222383</v>
      </c>
      <c r="F128" s="26">
        <f t="shared" si="6"/>
        <v>13785.161197816995</v>
      </c>
      <c r="G128" s="27">
        <f t="shared" si="9"/>
        <v>22896.67084603938</v>
      </c>
      <c r="H128" s="14"/>
      <c r="I128" s="6"/>
      <c r="J128" s="6"/>
      <c r="K128" s="6"/>
      <c r="L128" s="6"/>
      <c r="M128" s="6"/>
      <c r="N128" s="6"/>
    </row>
    <row r="129" spans="2:14" ht="18" customHeight="1">
      <c r="B129" s="25">
        <v>122</v>
      </c>
      <c r="C129" s="20">
        <v>47515</v>
      </c>
      <c r="D129" s="26">
        <f t="shared" si="8"/>
        <v>1779233.7268253334</v>
      </c>
      <c r="E129" s="26">
        <f t="shared" si="5"/>
        <v>9181.744201760766</v>
      </c>
      <c r="F129" s="26">
        <f t="shared" si="6"/>
        <v>13714.926644278612</v>
      </c>
      <c r="G129" s="27">
        <f t="shared" si="9"/>
        <v>22896.67084603938</v>
      </c>
      <c r="H129" s="14"/>
      <c r="I129" s="6"/>
      <c r="J129" s="6"/>
      <c r="K129" s="6"/>
      <c r="L129" s="6"/>
      <c r="M129" s="6"/>
      <c r="N129" s="6"/>
    </row>
    <row r="130" spans="2:14" ht="18" customHeight="1">
      <c r="B130" s="25">
        <v>123</v>
      </c>
      <c r="C130" s="20">
        <v>47543</v>
      </c>
      <c r="D130" s="26">
        <f t="shared" si="8"/>
        <v>1770051.9826235727</v>
      </c>
      <c r="E130" s="26">
        <f t="shared" si="5"/>
        <v>9252.520146649338</v>
      </c>
      <c r="F130" s="26">
        <f t="shared" si="6"/>
        <v>13644.15069939004</v>
      </c>
      <c r="G130" s="27">
        <f t="shared" si="9"/>
        <v>22896.67084603938</v>
      </c>
      <c r="H130" s="14"/>
      <c r="I130" s="6"/>
      <c r="J130" s="6"/>
      <c r="K130" s="6"/>
      <c r="L130" s="6"/>
      <c r="M130" s="6"/>
      <c r="N130" s="6"/>
    </row>
    <row r="131" spans="2:14" ht="18" customHeight="1">
      <c r="B131" s="25">
        <v>124</v>
      </c>
      <c r="C131" s="20">
        <v>47574</v>
      </c>
      <c r="D131" s="26">
        <f t="shared" si="8"/>
        <v>1760799.4624769234</v>
      </c>
      <c r="E131" s="26">
        <f t="shared" si="5"/>
        <v>9323.841656113094</v>
      </c>
      <c r="F131" s="26">
        <f t="shared" si="6"/>
        <v>13572.829189926284</v>
      </c>
      <c r="G131" s="27">
        <f t="shared" si="9"/>
        <v>22896.67084603938</v>
      </c>
      <c r="H131" s="14"/>
      <c r="I131" s="6"/>
      <c r="J131" s="6"/>
      <c r="K131" s="6"/>
      <c r="L131" s="6"/>
      <c r="M131" s="6"/>
      <c r="N131" s="6"/>
    </row>
    <row r="132" spans="2:14" ht="18" customHeight="1">
      <c r="B132" s="25">
        <v>125</v>
      </c>
      <c r="C132" s="20">
        <v>47604</v>
      </c>
      <c r="D132" s="26">
        <f t="shared" si="8"/>
        <v>1751475.6208208103</v>
      </c>
      <c r="E132" s="26">
        <f t="shared" si="5"/>
        <v>9395.712935545633</v>
      </c>
      <c r="F132" s="26">
        <f t="shared" si="6"/>
        <v>13500.957910493746</v>
      </c>
      <c r="G132" s="27">
        <f t="shared" si="9"/>
        <v>22896.67084603938</v>
      </c>
      <c r="H132" s="14"/>
      <c r="I132" s="6"/>
      <c r="J132" s="6"/>
      <c r="K132" s="6"/>
      <c r="L132" s="6"/>
      <c r="M132" s="6"/>
      <c r="N132" s="6"/>
    </row>
    <row r="133" spans="2:14" ht="18" customHeight="1">
      <c r="B133" s="25">
        <v>126</v>
      </c>
      <c r="C133" s="20">
        <v>47635</v>
      </c>
      <c r="D133" s="26">
        <f t="shared" si="8"/>
        <v>1742079.9078852646</v>
      </c>
      <c r="E133" s="26">
        <f t="shared" si="5"/>
        <v>9468.13822275713</v>
      </c>
      <c r="F133" s="26">
        <f t="shared" si="6"/>
        <v>13428.532623282248</v>
      </c>
      <c r="G133" s="27">
        <f t="shared" si="9"/>
        <v>22896.67084603938</v>
      </c>
      <c r="H133" s="14"/>
      <c r="I133" s="6"/>
      <c r="J133" s="6"/>
      <c r="K133" s="6"/>
      <c r="L133" s="6"/>
      <c r="M133" s="6"/>
      <c r="N133" s="6"/>
    </row>
    <row r="134" spans="2:14" ht="18" customHeight="1">
      <c r="B134" s="25">
        <v>127</v>
      </c>
      <c r="C134" s="20">
        <v>47665</v>
      </c>
      <c r="D134" s="26">
        <f t="shared" si="8"/>
        <v>1732611.7696625076</v>
      </c>
      <c r="E134" s="26">
        <f t="shared" si="5"/>
        <v>9541.121788224214</v>
      </c>
      <c r="F134" s="26">
        <f t="shared" si="6"/>
        <v>13355.549057815164</v>
      </c>
      <c r="G134" s="27">
        <f t="shared" si="9"/>
        <v>22896.67084603938</v>
      </c>
      <c r="H134" s="14"/>
      <c r="I134" s="6"/>
      <c r="J134" s="6"/>
      <c r="K134" s="6"/>
      <c r="L134" s="6"/>
      <c r="M134" s="6"/>
      <c r="N134" s="6"/>
    </row>
    <row r="135" spans="2:14" ht="18" customHeight="1">
      <c r="B135" s="25">
        <v>128</v>
      </c>
      <c r="C135" s="20">
        <v>47696</v>
      </c>
      <c r="D135" s="26">
        <f t="shared" si="8"/>
        <v>1723070.6478742834</v>
      </c>
      <c r="E135" s="26">
        <f t="shared" si="5"/>
        <v>9614.667935341779</v>
      </c>
      <c r="F135" s="26">
        <f t="shared" si="6"/>
        <v>13282.0029106976</v>
      </c>
      <c r="G135" s="27">
        <f t="shared" si="9"/>
        <v>22896.67084603938</v>
      </c>
      <c r="H135" s="14"/>
      <c r="I135" s="6"/>
      <c r="J135" s="6"/>
      <c r="K135" s="6"/>
      <c r="L135" s="6"/>
      <c r="M135" s="6"/>
      <c r="N135" s="6"/>
    </row>
    <row r="136" spans="2:14" ht="18" customHeight="1">
      <c r="B136" s="25">
        <v>129</v>
      </c>
      <c r="C136" s="20">
        <v>47727</v>
      </c>
      <c r="D136" s="26">
        <f t="shared" si="8"/>
        <v>1713455.9799389415</v>
      </c>
      <c r="E136" s="26">
        <f aca="true" t="shared" si="10" ref="E136:E199">G136-F136</f>
        <v>9688.781000676703</v>
      </c>
      <c r="F136" s="26">
        <f aca="true" t="shared" si="11" ref="F136:F199">D136*Interest%/12</f>
        <v>13207.889845362675</v>
      </c>
      <c r="G136" s="27">
        <f aca="true" t="shared" si="12" ref="G136:G167">EMI</f>
        <v>22896.67084603938</v>
      </c>
      <c r="H136" s="14" t="s">
        <v>12</v>
      </c>
      <c r="I136" s="6"/>
      <c r="J136" s="6"/>
      <c r="K136" s="6"/>
      <c r="L136" s="6"/>
      <c r="M136" s="6"/>
      <c r="N136" s="6"/>
    </row>
    <row r="137" spans="2:14" ht="18" customHeight="1">
      <c r="B137" s="25">
        <v>130</v>
      </c>
      <c r="C137" s="20">
        <v>47757</v>
      </c>
      <c r="D137" s="26">
        <f aca="true" t="shared" si="13" ref="D137:D200">D136-E136</f>
        <v>1703767.1989382647</v>
      </c>
      <c r="E137" s="26">
        <f t="shared" si="10"/>
        <v>9763.465354223588</v>
      </c>
      <c r="F137" s="26">
        <f t="shared" si="11"/>
        <v>13133.20549181579</v>
      </c>
      <c r="G137" s="27">
        <f t="shared" si="12"/>
        <v>22896.67084603938</v>
      </c>
      <c r="H137" s="14"/>
      <c r="I137" s="6"/>
      <c r="J137" s="6"/>
      <c r="K137" s="6"/>
      <c r="L137" s="6"/>
      <c r="M137" s="6"/>
      <c r="N137" s="6"/>
    </row>
    <row r="138" spans="2:14" ht="18" customHeight="1">
      <c r="B138" s="25">
        <v>131</v>
      </c>
      <c r="C138" s="20">
        <v>47788</v>
      </c>
      <c r="D138" s="26">
        <f t="shared" si="13"/>
        <v>1694003.7335840412</v>
      </c>
      <c r="E138" s="26">
        <f t="shared" si="10"/>
        <v>9838.725399662393</v>
      </c>
      <c r="F138" s="26">
        <f t="shared" si="11"/>
        <v>13057.945446376985</v>
      </c>
      <c r="G138" s="27">
        <f t="shared" si="12"/>
        <v>22896.67084603938</v>
      </c>
      <c r="H138" s="14"/>
      <c r="I138" s="6"/>
      <c r="J138" s="6"/>
      <c r="K138" s="6"/>
      <c r="L138" s="6"/>
      <c r="M138" s="6"/>
      <c r="N138" s="6"/>
    </row>
    <row r="139" spans="2:14" ht="18" customHeight="1">
      <c r="B139" s="25">
        <v>132</v>
      </c>
      <c r="C139" s="20">
        <v>47818</v>
      </c>
      <c r="D139" s="26">
        <f t="shared" si="13"/>
        <v>1684165.0081843787</v>
      </c>
      <c r="E139" s="26">
        <f t="shared" si="10"/>
        <v>9914.565574618127</v>
      </c>
      <c r="F139" s="26">
        <f t="shared" si="11"/>
        <v>12982.105271421251</v>
      </c>
      <c r="G139" s="27">
        <f t="shared" si="12"/>
        <v>22896.67084603938</v>
      </c>
      <c r="H139" s="14"/>
      <c r="I139" s="6"/>
      <c r="J139" s="6"/>
      <c r="K139" s="6"/>
      <c r="L139" s="6"/>
      <c r="M139" s="6"/>
      <c r="N139" s="6"/>
    </row>
    <row r="140" spans="2:14" ht="18" customHeight="1">
      <c r="B140" s="25">
        <v>133</v>
      </c>
      <c r="C140" s="20">
        <v>47849</v>
      </c>
      <c r="D140" s="26">
        <f t="shared" si="13"/>
        <v>1674250.4426097607</v>
      </c>
      <c r="E140" s="26">
        <f t="shared" si="10"/>
        <v>9990.990350922473</v>
      </c>
      <c r="F140" s="26">
        <f t="shared" si="11"/>
        <v>12905.680495116905</v>
      </c>
      <c r="G140" s="27">
        <f t="shared" si="12"/>
        <v>22896.67084603938</v>
      </c>
      <c r="H140" s="14"/>
      <c r="I140" s="6"/>
      <c r="J140" s="6"/>
      <c r="K140" s="6"/>
      <c r="L140" s="6"/>
      <c r="M140" s="6"/>
      <c r="N140" s="6"/>
    </row>
    <row r="141" spans="2:14" ht="18" customHeight="1">
      <c r="B141" s="25">
        <v>134</v>
      </c>
      <c r="C141" s="20">
        <v>47880</v>
      </c>
      <c r="D141" s="26">
        <f t="shared" si="13"/>
        <v>1664259.452258838</v>
      </c>
      <c r="E141" s="26">
        <f t="shared" si="10"/>
        <v>10068.004234877502</v>
      </c>
      <c r="F141" s="26">
        <f t="shared" si="11"/>
        <v>12828.666611161876</v>
      </c>
      <c r="G141" s="27">
        <f t="shared" si="12"/>
        <v>22896.67084603938</v>
      </c>
      <c r="H141" s="14"/>
      <c r="I141" s="6"/>
      <c r="J141" s="6"/>
      <c r="K141" s="6"/>
      <c r="L141" s="6"/>
      <c r="M141" s="6"/>
      <c r="N141" s="6"/>
    </row>
    <row r="142" spans="2:14" ht="18" customHeight="1">
      <c r="B142" s="25">
        <v>135</v>
      </c>
      <c r="C142" s="20">
        <v>47908</v>
      </c>
      <c r="D142" s="26">
        <f t="shared" si="13"/>
        <v>1654191.4480239607</v>
      </c>
      <c r="E142" s="26">
        <f t="shared" si="10"/>
        <v>10145.611767521348</v>
      </c>
      <c r="F142" s="26">
        <f t="shared" si="11"/>
        <v>12751.05907851803</v>
      </c>
      <c r="G142" s="27">
        <f t="shared" si="12"/>
        <v>22896.67084603938</v>
      </c>
      <c r="H142" s="14"/>
      <c r="I142" s="6"/>
      <c r="J142" s="6"/>
      <c r="K142" s="6"/>
      <c r="L142" s="6"/>
      <c r="M142" s="6"/>
      <c r="N142" s="6"/>
    </row>
    <row r="143" spans="2:14" ht="18" customHeight="1">
      <c r="B143" s="25">
        <v>136</v>
      </c>
      <c r="C143" s="20">
        <v>47939</v>
      </c>
      <c r="D143" s="26">
        <f t="shared" si="13"/>
        <v>1644045.8362564393</v>
      </c>
      <c r="E143" s="26">
        <f t="shared" si="10"/>
        <v>10223.81752489599</v>
      </c>
      <c r="F143" s="26">
        <f t="shared" si="11"/>
        <v>12672.853321143388</v>
      </c>
      <c r="G143" s="27">
        <f t="shared" si="12"/>
        <v>22896.67084603938</v>
      </c>
      <c r="H143" s="14"/>
      <c r="I143" s="6"/>
      <c r="J143" s="6"/>
      <c r="K143" s="6"/>
      <c r="L143" s="6"/>
      <c r="M143" s="6"/>
      <c r="N143" s="6"/>
    </row>
    <row r="144" spans="2:14" ht="18" customHeight="1">
      <c r="B144" s="25">
        <v>137</v>
      </c>
      <c r="C144" s="20">
        <v>47969</v>
      </c>
      <c r="D144" s="26">
        <f t="shared" si="13"/>
        <v>1633822.0187315433</v>
      </c>
      <c r="E144" s="26">
        <f t="shared" si="10"/>
        <v>10302.626118317065</v>
      </c>
      <c r="F144" s="26">
        <f t="shared" si="11"/>
        <v>12594.044727722314</v>
      </c>
      <c r="G144" s="27">
        <f t="shared" si="12"/>
        <v>22896.67084603938</v>
      </c>
      <c r="H144" s="14"/>
      <c r="I144" s="6"/>
      <c r="J144" s="6"/>
      <c r="K144" s="6"/>
      <c r="L144" s="6"/>
      <c r="M144" s="6"/>
      <c r="N144" s="6"/>
    </row>
    <row r="145" spans="2:14" ht="18" customHeight="1">
      <c r="B145" s="25">
        <v>138</v>
      </c>
      <c r="C145" s="20">
        <v>48000</v>
      </c>
      <c r="D145" s="26">
        <f t="shared" si="13"/>
        <v>1623519.3926132263</v>
      </c>
      <c r="E145" s="26">
        <f t="shared" si="10"/>
        <v>10382.042194645759</v>
      </c>
      <c r="F145" s="26">
        <f t="shared" si="11"/>
        <v>12514.62865139362</v>
      </c>
      <c r="G145" s="27">
        <f t="shared" si="12"/>
        <v>22896.67084603938</v>
      </c>
      <c r="H145" s="14"/>
      <c r="I145" s="6"/>
      <c r="J145" s="6"/>
      <c r="K145" s="6"/>
      <c r="L145" s="6"/>
      <c r="M145" s="6"/>
      <c r="N145" s="6"/>
    </row>
    <row r="146" spans="2:14" ht="18" customHeight="1">
      <c r="B146" s="25">
        <v>139</v>
      </c>
      <c r="C146" s="20">
        <v>48030</v>
      </c>
      <c r="D146" s="26">
        <f t="shared" si="13"/>
        <v>1613137.3504185805</v>
      </c>
      <c r="E146" s="26">
        <f t="shared" si="10"/>
        <v>10462.07043656282</v>
      </c>
      <c r="F146" s="26">
        <f t="shared" si="11"/>
        <v>12434.600409476558</v>
      </c>
      <c r="G146" s="27">
        <f t="shared" si="12"/>
        <v>22896.67084603938</v>
      </c>
      <c r="H146" s="14"/>
      <c r="I146" s="6"/>
      <c r="J146" s="6"/>
      <c r="K146" s="6"/>
      <c r="L146" s="6"/>
      <c r="M146" s="6"/>
      <c r="N146" s="6"/>
    </row>
    <row r="147" spans="2:14" ht="18" customHeight="1">
      <c r="B147" s="25">
        <v>140</v>
      </c>
      <c r="C147" s="20">
        <v>48061</v>
      </c>
      <c r="D147" s="26">
        <f t="shared" si="13"/>
        <v>1602675.2799820176</v>
      </c>
      <c r="E147" s="26">
        <f t="shared" si="10"/>
        <v>10542.715562844658</v>
      </c>
      <c r="F147" s="26">
        <f t="shared" si="11"/>
        <v>12353.95528319472</v>
      </c>
      <c r="G147" s="27">
        <f t="shared" si="12"/>
        <v>22896.67084603938</v>
      </c>
      <c r="H147" s="14"/>
      <c r="I147" s="6"/>
      <c r="J147" s="6"/>
      <c r="K147" s="6"/>
      <c r="L147" s="6"/>
      <c r="M147" s="6"/>
      <c r="N147" s="6"/>
    </row>
    <row r="148" spans="2:14" ht="18" customHeight="1">
      <c r="B148" s="25">
        <v>141</v>
      </c>
      <c r="C148" s="20">
        <v>48092</v>
      </c>
      <c r="D148" s="26">
        <f t="shared" si="13"/>
        <v>1592132.564419173</v>
      </c>
      <c r="E148" s="26">
        <f t="shared" si="10"/>
        <v>10623.982328641587</v>
      </c>
      <c r="F148" s="26">
        <f t="shared" si="11"/>
        <v>12272.688517397792</v>
      </c>
      <c r="G148" s="27">
        <f t="shared" si="12"/>
        <v>22896.67084603938</v>
      </c>
      <c r="H148" s="14"/>
      <c r="I148" s="6"/>
      <c r="J148" s="6"/>
      <c r="K148" s="6"/>
      <c r="L148" s="6"/>
      <c r="M148" s="6"/>
      <c r="N148" s="6"/>
    </row>
    <row r="149" spans="2:14" ht="18" customHeight="1">
      <c r="B149" s="25">
        <v>142</v>
      </c>
      <c r="C149" s="20">
        <v>48122</v>
      </c>
      <c r="D149" s="26">
        <f t="shared" si="13"/>
        <v>1581508.5820905312</v>
      </c>
      <c r="E149" s="26">
        <f t="shared" si="10"/>
        <v>10705.8755257582</v>
      </c>
      <c r="F149" s="26">
        <f t="shared" si="11"/>
        <v>12190.795320281179</v>
      </c>
      <c r="G149" s="27">
        <f t="shared" si="12"/>
        <v>22896.67084603938</v>
      </c>
      <c r="H149" s="14"/>
      <c r="I149" s="6"/>
      <c r="J149" s="6"/>
      <c r="K149" s="6"/>
      <c r="L149" s="6"/>
      <c r="M149" s="6"/>
      <c r="N149" s="6"/>
    </row>
    <row r="150" spans="2:14" ht="18" customHeight="1">
      <c r="B150" s="25">
        <v>143</v>
      </c>
      <c r="C150" s="20">
        <v>48153</v>
      </c>
      <c r="D150" s="26">
        <f t="shared" si="13"/>
        <v>1570802.706564773</v>
      </c>
      <c r="E150" s="26">
        <f t="shared" si="10"/>
        <v>10788.399982935918</v>
      </c>
      <c r="F150" s="26">
        <f t="shared" si="11"/>
        <v>12108.27086310346</v>
      </c>
      <c r="G150" s="27">
        <f t="shared" si="12"/>
        <v>22896.67084603938</v>
      </c>
      <c r="H150" s="14"/>
      <c r="I150" s="6"/>
      <c r="J150" s="6"/>
      <c r="K150" s="6"/>
      <c r="L150" s="6"/>
      <c r="M150" s="6"/>
      <c r="N150" s="6"/>
    </row>
    <row r="151" spans="2:14" ht="18" customHeight="1">
      <c r="B151" s="25">
        <v>144</v>
      </c>
      <c r="C151" s="20">
        <v>48183</v>
      </c>
      <c r="D151" s="26">
        <f t="shared" si="13"/>
        <v>1560014.3065818371</v>
      </c>
      <c r="E151" s="26">
        <f t="shared" si="10"/>
        <v>10871.560566137718</v>
      </c>
      <c r="F151" s="26">
        <f t="shared" si="11"/>
        <v>12025.11027990166</v>
      </c>
      <c r="G151" s="27">
        <f t="shared" si="12"/>
        <v>22896.67084603938</v>
      </c>
      <c r="H151" s="14"/>
      <c r="I151" s="6"/>
      <c r="J151" s="6"/>
      <c r="K151" s="6"/>
      <c r="L151" s="6"/>
      <c r="M151" s="6"/>
      <c r="N151" s="6"/>
    </row>
    <row r="152" spans="2:14" ht="18" customHeight="1">
      <c r="B152" s="25">
        <v>145</v>
      </c>
      <c r="C152" s="20">
        <v>48214</v>
      </c>
      <c r="D152" s="26">
        <f t="shared" si="13"/>
        <v>1549142.7460156993</v>
      </c>
      <c r="E152" s="26">
        <f t="shared" si="10"/>
        <v>10955.362178835028</v>
      </c>
      <c r="F152" s="26">
        <f t="shared" si="11"/>
        <v>11941.30866720435</v>
      </c>
      <c r="G152" s="27">
        <f t="shared" si="12"/>
        <v>22896.67084603938</v>
      </c>
      <c r="H152" s="14"/>
      <c r="I152" s="6"/>
      <c r="J152" s="6"/>
      <c r="K152" s="6"/>
      <c r="L152" s="6"/>
      <c r="M152" s="6"/>
      <c r="N152" s="6"/>
    </row>
    <row r="153" spans="2:14" ht="18" customHeight="1">
      <c r="B153" s="25">
        <v>146</v>
      </c>
      <c r="C153" s="20">
        <v>48245</v>
      </c>
      <c r="D153" s="26">
        <f t="shared" si="13"/>
        <v>1538187.3838368643</v>
      </c>
      <c r="E153" s="26">
        <f t="shared" si="10"/>
        <v>11039.809762296883</v>
      </c>
      <c r="F153" s="26">
        <f t="shared" si="11"/>
        <v>11856.861083742495</v>
      </c>
      <c r="G153" s="27">
        <f t="shared" si="12"/>
        <v>22896.67084603938</v>
      </c>
      <c r="H153" s="14"/>
      <c r="I153" s="6"/>
      <c r="J153" s="6"/>
      <c r="K153" s="6"/>
      <c r="L153" s="6"/>
      <c r="M153" s="6"/>
      <c r="N153" s="6"/>
    </row>
    <row r="154" spans="2:14" ht="18" customHeight="1">
      <c r="B154" s="25">
        <v>147</v>
      </c>
      <c r="C154" s="20">
        <v>48274</v>
      </c>
      <c r="D154" s="26">
        <f t="shared" si="13"/>
        <v>1527147.5740745673</v>
      </c>
      <c r="E154" s="26">
        <f t="shared" si="10"/>
        <v>11124.908295881256</v>
      </c>
      <c r="F154" s="26">
        <f t="shared" si="11"/>
        <v>11771.762550158122</v>
      </c>
      <c r="G154" s="27">
        <f t="shared" si="12"/>
        <v>22896.67084603938</v>
      </c>
      <c r="H154" s="14"/>
      <c r="I154" s="6"/>
      <c r="J154" s="6"/>
      <c r="K154" s="6"/>
      <c r="L154" s="6"/>
      <c r="M154" s="6"/>
      <c r="N154" s="6"/>
    </row>
    <row r="155" spans="2:14" ht="18" customHeight="1">
      <c r="B155" s="25">
        <v>148</v>
      </c>
      <c r="C155" s="20">
        <v>48305</v>
      </c>
      <c r="D155" s="26">
        <f t="shared" si="13"/>
        <v>1516022.665778686</v>
      </c>
      <c r="E155" s="26">
        <f t="shared" si="10"/>
        <v>11210.662797328674</v>
      </c>
      <c r="F155" s="26">
        <f t="shared" si="11"/>
        <v>11686.008048710704</v>
      </c>
      <c r="G155" s="27">
        <f t="shared" si="12"/>
        <v>22896.67084603938</v>
      </c>
      <c r="H155" s="14"/>
      <c r="I155" s="6"/>
      <c r="J155" s="6"/>
      <c r="K155" s="6"/>
      <c r="L155" s="6"/>
      <c r="M155" s="6"/>
      <c r="N155" s="6"/>
    </row>
    <row r="156" spans="2:14" ht="18" customHeight="1">
      <c r="B156" s="25">
        <v>149</v>
      </c>
      <c r="C156" s="20">
        <v>48335</v>
      </c>
      <c r="D156" s="26">
        <f t="shared" si="13"/>
        <v>1504812.0029813573</v>
      </c>
      <c r="E156" s="26">
        <f t="shared" si="10"/>
        <v>11297.078323058084</v>
      </c>
      <c r="F156" s="26">
        <f t="shared" si="11"/>
        <v>11599.592522981295</v>
      </c>
      <c r="G156" s="27">
        <f t="shared" si="12"/>
        <v>22896.67084603938</v>
      </c>
      <c r="H156" s="14"/>
      <c r="I156" s="6"/>
      <c r="J156" s="6"/>
      <c r="K156" s="6"/>
      <c r="L156" s="6"/>
      <c r="M156" s="6"/>
      <c r="N156" s="6"/>
    </row>
    <row r="157" spans="2:14" ht="18" customHeight="1">
      <c r="B157" s="25">
        <v>150</v>
      </c>
      <c r="C157" s="20">
        <v>48366</v>
      </c>
      <c r="D157" s="26">
        <f t="shared" si="13"/>
        <v>1493514.9246582992</v>
      </c>
      <c r="E157" s="26">
        <f t="shared" si="10"/>
        <v>11384.15996846499</v>
      </c>
      <c r="F157" s="26">
        <f t="shared" si="11"/>
        <v>11512.510877574388</v>
      </c>
      <c r="G157" s="27">
        <f t="shared" si="12"/>
        <v>22896.67084603938</v>
      </c>
      <c r="H157" s="14"/>
      <c r="I157" s="6"/>
      <c r="J157" s="6"/>
      <c r="K157" s="6"/>
      <c r="L157" s="6"/>
      <c r="M157" s="6"/>
      <c r="N157" s="6"/>
    </row>
    <row r="158" spans="2:14" ht="18" customHeight="1">
      <c r="B158" s="25">
        <v>151</v>
      </c>
      <c r="C158" s="20">
        <v>48396</v>
      </c>
      <c r="D158" s="26">
        <f t="shared" si="13"/>
        <v>1482130.764689834</v>
      </c>
      <c r="E158" s="26">
        <f t="shared" si="10"/>
        <v>11471.912868221907</v>
      </c>
      <c r="F158" s="26">
        <f t="shared" si="11"/>
        <v>11424.757977817471</v>
      </c>
      <c r="G158" s="27">
        <f t="shared" si="12"/>
        <v>22896.67084603938</v>
      </c>
      <c r="H158" s="14"/>
      <c r="I158" s="6"/>
      <c r="J158" s="6"/>
      <c r="K158" s="6"/>
      <c r="L158" s="6"/>
      <c r="M158" s="6"/>
      <c r="N158" s="6"/>
    </row>
    <row r="159" spans="2:14" ht="18" customHeight="1">
      <c r="B159" s="25">
        <v>152</v>
      </c>
      <c r="C159" s="20">
        <v>48427</v>
      </c>
      <c r="D159" s="26">
        <f t="shared" si="13"/>
        <v>1470658.851821612</v>
      </c>
      <c r="E159" s="26">
        <f t="shared" si="10"/>
        <v>11560.34219658112</v>
      </c>
      <c r="F159" s="26">
        <f t="shared" si="11"/>
        <v>11336.328649458259</v>
      </c>
      <c r="G159" s="27">
        <f t="shared" si="12"/>
        <v>22896.67084603938</v>
      </c>
      <c r="H159" s="14"/>
      <c r="I159" s="6"/>
      <c r="J159" s="6"/>
      <c r="K159" s="6"/>
      <c r="L159" s="6"/>
      <c r="M159" s="6"/>
      <c r="N159" s="6"/>
    </row>
    <row r="160" spans="2:14" ht="18" customHeight="1">
      <c r="B160" s="25">
        <v>153</v>
      </c>
      <c r="C160" s="20">
        <v>48458</v>
      </c>
      <c r="D160" s="26">
        <f t="shared" si="13"/>
        <v>1459098.509625031</v>
      </c>
      <c r="E160" s="26">
        <f t="shared" si="10"/>
        <v>11649.453167679765</v>
      </c>
      <c r="F160" s="26">
        <f t="shared" si="11"/>
        <v>11247.217678359613</v>
      </c>
      <c r="G160" s="27">
        <f t="shared" si="12"/>
        <v>22896.67084603938</v>
      </c>
      <c r="H160" s="14"/>
      <c r="I160" s="6"/>
      <c r="J160" s="6"/>
      <c r="K160" s="6"/>
      <c r="L160" s="6"/>
      <c r="M160" s="6"/>
      <c r="N160" s="6"/>
    </row>
    <row r="161" spans="2:14" ht="18" customHeight="1">
      <c r="B161" s="25">
        <v>154</v>
      </c>
      <c r="C161" s="20">
        <v>48488</v>
      </c>
      <c r="D161" s="26">
        <f t="shared" si="13"/>
        <v>1447449.0564573512</v>
      </c>
      <c r="E161" s="26">
        <f t="shared" si="10"/>
        <v>11739.251035847295</v>
      </c>
      <c r="F161" s="26">
        <f t="shared" si="11"/>
        <v>11157.419810192083</v>
      </c>
      <c r="G161" s="27">
        <f t="shared" si="12"/>
        <v>22896.67084603938</v>
      </c>
      <c r="H161" s="14"/>
      <c r="I161" s="6"/>
      <c r="J161" s="6"/>
      <c r="K161" s="6"/>
      <c r="L161" s="6"/>
      <c r="M161" s="6"/>
      <c r="N161" s="6"/>
    </row>
    <row r="162" spans="2:14" ht="18" customHeight="1">
      <c r="B162" s="25">
        <v>155</v>
      </c>
      <c r="C162" s="20">
        <v>48519</v>
      </c>
      <c r="D162" s="26">
        <f t="shared" si="13"/>
        <v>1435709.805421504</v>
      </c>
      <c r="E162" s="26">
        <f t="shared" si="10"/>
        <v>11829.741095915286</v>
      </c>
      <c r="F162" s="26">
        <f t="shared" si="11"/>
        <v>11066.929750124093</v>
      </c>
      <c r="G162" s="27">
        <f t="shared" si="12"/>
        <v>22896.67084603938</v>
      </c>
      <c r="H162" s="14"/>
      <c r="I162" s="6"/>
      <c r="J162" s="6"/>
      <c r="K162" s="6"/>
      <c r="L162" s="6"/>
      <c r="M162" s="6"/>
      <c r="N162" s="6"/>
    </row>
    <row r="163" spans="2:14" ht="18" customHeight="1">
      <c r="B163" s="25">
        <v>156</v>
      </c>
      <c r="C163" s="20">
        <v>48549</v>
      </c>
      <c r="D163" s="26">
        <f t="shared" si="13"/>
        <v>1423880.0643255888</v>
      </c>
      <c r="E163" s="26">
        <f t="shared" si="10"/>
        <v>11920.928683529632</v>
      </c>
      <c r="F163" s="26">
        <f t="shared" si="11"/>
        <v>10975.742162509747</v>
      </c>
      <c r="G163" s="27">
        <f t="shared" si="12"/>
        <v>22896.67084603938</v>
      </c>
      <c r="H163" s="14"/>
      <c r="I163" s="6"/>
      <c r="J163" s="6"/>
      <c r="K163" s="6"/>
      <c r="L163" s="6"/>
      <c r="M163" s="6"/>
      <c r="N163" s="6"/>
    </row>
    <row r="164" spans="2:14" ht="18" customHeight="1">
      <c r="B164" s="25">
        <v>157</v>
      </c>
      <c r="C164" s="20">
        <v>48580</v>
      </c>
      <c r="D164" s="26">
        <f t="shared" si="13"/>
        <v>1411959.1356420591</v>
      </c>
      <c r="E164" s="26">
        <f t="shared" si="10"/>
        <v>12012.819175465173</v>
      </c>
      <c r="F164" s="26">
        <f t="shared" si="11"/>
        <v>10883.851670574206</v>
      </c>
      <c r="G164" s="27">
        <f t="shared" si="12"/>
        <v>22896.67084603938</v>
      </c>
      <c r="H164" s="14"/>
      <c r="I164" s="6"/>
      <c r="J164" s="6"/>
      <c r="K164" s="6"/>
      <c r="L164" s="6"/>
      <c r="M164" s="6"/>
      <c r="N164" s="6"/>
    </row>
    <row r="165" spans="2:14" ht="18" customHeight="1">
      <c r="B165" s="25">
        <v>158</v>
      </c>
      <c r="C165" s="20">
        <v>48611</v>
      </c>
      <c r="D165" s="26">
        <f t="shared" si="13"/>
        <v>1399946.3164665939</v>
      </c>
      <c r="E165" s="26">
        <f t="shared" si="10"/>
        <v>12105.417989942716</v>
      </c>
      <c r="F165" s="26">
        <f t="shared" si="11"/>
        <v>10791.252856096662</v>
      </c>
      <c r="G165" s="27">
        <f t="shared" si="12"/>
        <v>22896.67084603938</v>
      </c>
      <c r="H165" s="14"/>
      <c r="I165" s="6"/>
      <c r="J165" s="6"/>
      <c r="K165" s="6"/>
      <c r="L165" s="6"/>
      <c r="M165" s="6"/>
      <c r="N165" s="6"/>
    </row>
    <row r="166" spans="2:14" ht="18" customHeight="1">
      <c r="B166" s="25">
        <v>159</v>
      </c>
      <c r="C166" s="20">
        <v>48639</v>
      </c>
      <c r="D166" s="26">
        <f t="shared" si="13"/>
        <v>1387840.8984766512</v>
      </c>
      <c r="E166" s="26">
        <f t="shared" si="10"/>
        <v>12198.730586948526</v>
      </c>
      <c r="F166" s="26">
        <f t="shared" si="11"/>
        <v>10697.940259090852</v>
      </c>
      <c r="G166" s="27">
        <f t="shared" si="12"/>
        <v>22896.67084603938</v>
      </c>
      <c r="H166" s="14"/>
      <c r="I166" s="6"/>
      <c r="J166" s="6"/>
      <c r="K166" s="6"/>
      <c r="L166" s="6"/>
      <c r="M166" s="6"/>
      <c r="N166" s="6"/>
    </row>
    <row r="167" spans="2:14" ht="18" customHeight="1">
      <c r="B167" s="25">
        <v>160</v>
      </c>
      <c r="C167" s="20">
        <v>48670</v>
      </c>
      <c r="D167" s="26">
        <f t="shared" si="13"/>
        <v>1375642.1678897026</v>
      </c>
      <c r="E167" s="26">
        <f t="shared" si="10"/>
        <v>12292.762468556253</v>
      </c>
      <c r="F167" s="26">
        <f t="shared" si="11"/>
        <v>10603.908377483125</v>
      </c>
      <c r="G167" s="27">
        <f t="shared" si="12"/>
        <v>22896.67084603938</v>
      </c>
      <c r="H167" s="14"/>
      <c r="I167" s="6"/>
      <c r="J167" s="6"/>
      <c r="K167" s="6"/>
      <c r="L167" s="6"/>
      <c r="M167" s="6"/>
      <c r="N167" s="6"/>
    </row>
    <row r="168" spans="2:14" ht="18" customHeight="1">
      <c r="B168" s="25">
        <v>161</v>
      </c>
      <c r="C168" s="20">
        <v>48700</v>
      </c>
      <c r="D168" s="26">
        <f t="shared" si="13"/>
        <v>1363349.4054211464</v>
      </c>
      <c r="E168" s="26">
        <f t="shared" si="10"/>
        <v>12387.519179251374</v>
      </c>
      <c r="F168" s="26">
        <f t="shared" si="11"/>
        <v>10509.151666788004</v>
      </c>
      <c r="G168" s="27">
        <f aca="true" t="shared" si="14" ref="G168:G231">EMI</f>
        <v>22896.67084603938</v>
      </c>
      <c r="H168" s="14"/>
      <c r="I168" s="6"/>
      <c r="J168" s="6"/>
      <c r="K168" s="6"/>
      <c r="L168" s="6"/>
      <c r="M168" s="6"/>
      <c r="N168" s="6"/>
    </row>
    <row r="169" spans="2:14" ht="18" customHeight="1">
      <c r="B169" s="25">
        <v>162</v>
      </c>
      <c r="C169" s="20">
        <v>48731</v>
      </c>
      <c r="D169" s="26">
        <f t="shared" si="13"/>
        <v>1350961.8862418951</v>
      </c>
      <c r="E169" s="26">
        <f t="shared" si="10"/>
        <v>12483.006306258103</v>
      </c>
      <c r="F169" s="26">
        <f t="shared" si="11"/>
        <v>10413.664539781275</v>
      </c>
      <c r="G169" s="27">
        <f t="shared" si="14"/>
        <v>22896.67084603938</v>
      </c>
      <c r="H169" s="14"/>
      <c r="I169" s="6"/>
      <c r="J169" s="6"/>
      <c r="K169" s="6"/>
      <c r="L169" s="6"/>
      <c r="M169" s="6"/>
      <c r="N169" s="6"/>
    </row>
    <row r="170" spans="2:14" ht="18" customHeight="1">
      <c r="B170" s="25">
        <v>163</v>
      </c>
      <c r="C170" s="20">
        <v>48761</v>
      </c>
      <c r="D170" s="26">
        <f t="shared" si="13"/>
        <v>1338478.8799356371</v>
      </c>
      <c r="E170" s="26">
        <f t="shared" si="10"/>
        <v>12579.229479868844</v>
      </c>
      <c r="F170" s="26">
        <f t="shared" si="11"/>
        <v>10317.441366170535</v>
      </c>
      <c r="G170" s="27">
        <f t="shared" si="14"/>
        <v>22896.67084603938</v>
      </c>
      <c r="H170" s="14"/>
      <c r="I170" s="6"/>
      <c r="J170" s="6"/>
      <c r="K170" s="6"/>
      <c r="L170" s="6"/>
      <c r="M170" s="6"/>
      <c r="N170" s="6"/>
    </row>
    <row r="171" spans="2:14" ht="18" customHeight="1">
      <c r="B171" s="25">
        <v>164</v>
      </c>
      <c r="C171" s="20">
        <v>48792</v>
      </c>
      <c r="D171" s="26">
        <f t="shared" si="13"/>
        <v>1325899.6504557682</v>
      </c>
      <c r="E171" s="26">
        <f t="shared" si="10"/>
        <v>12676.194373776165</v>
      </c>
      <c r="F171" s="26">
        <f t="shared" si="11"/>
        <v>10220.476472263214</v>
      </c>
      <c r="G171" s="27">
        <f t="shared" si="14"/>
        <v>22896.67084603938</v>
      </c>
      <c r="H171" s="14"/>
      <c r="I171" s="6"/>
      <c r="J171" s="6"/>
      <c r="K171" s="6"/>
      <c r="L171" s="6"/>
      <c r="M171" s="6"/>
      <c r="N171" s="6"/>
    </row>
    <row r="172" spans="2:14" ht="18" customHeight="1">
      <c r="B172" s="25">
        <v>165</v>
      </c>
      <c r="C172" s="20">
        <v>48823</v>
      </c>
      <c r="D172" s="26">
        <f t="shared" si="13"/>
        <v>1313223.456081992</v>
      </c>
      <c r="E172" s="26">
        <f t="shared" si="10"/>
        <v>12773.906705407357</v>
      </c>
      <c r="F172" s="26">
        <f t="shared" si="11"/>
        <v>10122.764140632022</v>
      </c>
      <c r="G172" s="27">
        <f t="shared" si="14"/>
        <v>22896.67084603938</v>
      </c>
      <c r="H172" s="14"/>
      <c r="I172" s="6"/>
      <c r="J172" s="6"/>
      <c r="K172" s="6"/>
      <c r="L172" s="6"/>
      <c r="M172" s="6"/>
      <c r="N172" s="6"/>
    </row>
    <row r="173" spans="2:14" ht="18" customHeight="1">
      <c r="B173" s="25">
        <v>166</v>
      </c>
      <c r="C173" s="20">
        <v>48853</v>
      </c>
      <c r="D173" s="26">
        <f t="shared" si="13"/>
        <v>1300449.5493765846</v>
      </c>
      <c r="E173" s="26">
        <f t="shared" si="10"/>
        <v>12872.372236261539</v>
      </c>
      <c r="F173" s="26">
        <f t="shared" si="11"/>
        <v>10024.29860977784</v>
      </c>
      <c r="G173" s="27">
        <f t="shared" si="14"/>
        <v>22896.67084603938</v>
      </c>
      <c r="H173" s="14"/>
      <c r="I173" s="6"/>
      <c r="J173" s="6"/>
      <c r="K173" s="6"/>
      <c r="L173" s="6"/>
      <c r="M173" s="6"/>
      <c r="N173" s="6"/>
    </row>
    <row r="174" spans="2:14" ht="18" customHeight="1">
      <c r="B174" s="25">
        <v>167</v>
      </c>
      <c r="C174" s="20">
        <v>48884</v>
      </c>
      <c r="D174" s="26">
        <f t="shared" si="13"/>
        <v>1287577.177140323</v>
      </c>
      <c r="E174" s="26">
        <f t="shared" si="10"/>
        <v>12971.59677224939</v>
      </c>
      <c r="F174" s="26">
        <f t="shared" si="11"/>
        <v>9925.074073789989</v>
      </c>
      <c r="G174" s="27">
        <f t="shared" si="14"/>
        <v>22896.67084603938</v>
      </c>
      <c r="H174" s="14"/>
      <c r="I174" s="6"/>
      <c r="J174" s="6"/>
      <c r="K174" s="6"/>
      <c r="L174" s="6"/>
      <c r="M174" s="6"/>
      <c r="N174" s="6"/>
    </row>
    <row r="175" spans="2:14" ht="18" customHeight="1">
      <c r="B175" s="25">
        <v>168</v>
      </c>
      <c r="C175" s="20">
        <v>48914</v>
      </c>
      <c r="D175" s="26">
        <f t="shared" si="13"/>
        <v>1274605.5803680737</v>
      </c>
      <c r="E175" s="26">
        <f t="shared" si="10"/>
        <v>13071.586164035478</v>
      </c>
      <c r="F175" s="26">
        <f t="shared" si="11"/>
        <v>9825.0846820039</v>
      </c>
      <c r="G175" s="27">
        <f t="shared" si="14"/>
        <v>22896.67084603938</v>
      </c>
      <c r="H175" s="14"/>
      <c r="I175" s="6"/>
      <c r="J175" s="6"/>
      <c r="K175" s="6"/>
      <c r="L175" s="6"/>
      <c r="M175" s="6"/>
      <c r="N175" s="6"/>
    </row>
    <row r="176" spans="2:14" ht="18" customHeight="1">
      <c r="B176" s="25">
        <v>169</v>
      </c>
      <c r="C176" s="20">
        <v>48945</v>
      </c>
      <c r="D176" s="26">
        <f t="shared" si="13"/>
        <v>1261533.9942040383</v>
      </c>
      <c r="E176" s="26">
        <f t="shared" si="10"/>
        <v>13172.34630738325</v>
      </c>
      <c r="F176" s="26">
        <f t="shared" si="11"/>
        <v>9724.324538656128</v>
      </c>
      <c r="G176" s="27">
        <f t="shared" si="14"/>
        <v>22896.67084603938</v>
      </c>
      <c r="H176" s="14"/>
      <c r="I176" s="6"/>
      <c r="J176" s="6"/>
      <c r="K176" s="6"/>
      <c r="L176" s="6"/>
      <c r="M176" s="6"/>
      <c r="N176" s="6"/>
    </row>
    <row r="177" spans="2:14" ht="18" customHeight="1">
      <c r="B177" s="25">
        <v>170</v>
      </c>
      <c r="C177" s="20">
        <v>48976</v>
      </c>
      <c r="D177" s="26">
        <f t="shared" si="13"/>
        <v>1248361.6478966551</v>
      </c>
      <c r="E177" s="26">
        <f t="shared" si="10"/>
        <v>13273.883143502662</v>
      </c>
      <c r="F177" s="26">
        <f t="shared" si="11"/>
        <v>9622.787702536716</v>
      </c>
      <c r="G177" s="27">
        <f t="shared" si="14"/>
        <v>22896.67084603938</v>
      </c>
      <c r="H177" s="14"/>
      <c r="I177" s="6"/>
      <c r="J177" s="6"/>
      <c r="K177" s="6"/>
      <c r="L177" s="6"/>
      <c r="M177" s="6"/>
      <c r="N177" s="6"/>
    </row>
    <row r="178" spans="2:14" ht="18" customHeight="1">
      <c r="B178" s="25">
        <v>171</v>
      </c>
      <c r="C178" s="20">
        <v>49004</v>
      </c>
      <c r="D178" s="26">
        <f t="shared" si="13"/>
        <v>1235087.7647531524</v>
      </c>
      <c r="E178" s="26">
        <f t="shared" si="10"/>
        <v>13376.202659400495</v>
      </c>
      <c r="F178" s="26">
        <f t="shared" si="11"/>
        <v>9520.468186638884</v>
      </c>
      <c r="G178" s="27">
        <f t="shared" si="14"/>
        <v>22896.67084603938</v>
      </c>
      <c r="H178" s="14"/>
      <c r="I178" s="6"/>
      <c r="J178" s="6"/>
      <c r="K178" s="6"/>
      <c r="L178" s="6"/>
      <c r="M178" s="6"/>
      <c r="N178" s="6"/>
    </row>
    <row r="179" spans="2:14" ht="18" customHeight="1">
      <c r="B179" s="25">
        <v>172</v>
      </c>
      <c r="C179" s="20">
        <v>49035</v>
      </c>
      <c r="D179" s="26">
        <f t="shared" si="13"/>
        <v>1221711.562093752</v>
      </c>
      <c r="E179" s="26">
        <f t="shared" si="10"/>
        <v>13479.310888233374</v>
      </c>
      <c r="F179" s="26">
        <f t="shared" si="11"/>
        <v>9417.359957806004</v>
      </c>
      <c r="G179" s="27">
        <f t="shared" si="14"/>
        <v>22896.67084603938</v>
      </c>
      <c r="H179" s="14"/>
      <c r="I179" s="6"/>
      <c r="J179" s="6"/>
      <c r="K179" s="6"/>
      <c r="L179" s="6"/>
      <c r="M179" s="6"/>
      <c r="N179" s="6"/>
    </row>
    <row r="180" spans="2:14" ht="18" customHeight="1">
      <c r="B180" s="25">
        <v>173</v>
      </c>
      <c r="C180" s="20">
        <v>49065</v>
      </c>
      <c r="D180" s="26">
        <f t="shared" si="13"/>
        <v>1208232.2512055186</v>
      </c>
      <c r="E180" s="26">
        <f t="shared" si="10"/>
        <v>13583.213909663506</v>
      </c>
      <c r="F180" s="26">
        <f t="shared" si="11"/>
        <v>9313.456936375873</v>
      </c>
      <c r="G180" s="27">
        <f t="shared" si="14"/>
        <v>22896.67084603938</v>
      </c>
      <c r="H180" s="14"/>
      <c r="I180" s="6"/>
      <c r="J180" s="6"/>
      <c r="K180" s="6"/>
      <c r="L180" s="6"/>
      <c r="M180" s="6"/>
      <c r="N180" s="6"/>
    </row>
    <row r="181" spans="2:14" ht="18" customHeight="1">
      <c r="B181" s="25">
        <v>174</v>
      </c>
      <c r="C181" s="20">
        <v>49096</v>
      </c>
      <c r="D181" s="26">
        <f t="shared" si="13"/>
        <v>1194649.037295855</v>
      </c>
      <c r="E181" s="26">
        <f t="shared" si="10"/>
        <v>13687.917850217162</v>
      </c>
      <c r="F181" s="26">
        <f t="shared" si="11"/>
        <v>9208.752995822217</v>
      </c>
      <c r="G181" s="27">
        <f t="shared" si="14"/>
        <v>22896.67084603938</v>
      </c>
      <c r="H181" s="14"/>
      <c r="I181" s="6"/>
      <c r="J181" s="6"/>
      <c r="K181" s="6"/>
      <c r="L181" s="6"/>
      <c r="M181" s="6"/>
      <c r="N181" s="6"/>
    </row>
    <row r="182" spans="2:14" ht="18" customHeight="1">
      <c r="B182" s="25">
        <v>175</v>
      </c>
      <c r="C182" s="20">
        <v>49126</v>
      </c>
      <c r="D182" s="26">
        <f t="shared" si="13"/>
        <v>1180961.119445638</v>
      </c>
      <c r="E182" s="26">
        <f t="shared" si="10"/>
        <v>13793.428883645918</v>
      </c>
      <c r="F182" s="26">
        <f t="shared" si="11"/>
        <v>9103.24196239346</v>
      </c>
      <c r="G182" s="27">
        <f t="shared" si="14"/>
        <v>22896.67084603938</v>
      </c>
      <c r="H182" s="14"/>
      <c r="I182" s="6"/>
      <c r="J182" s="6"/>
      <c r="K182" s="6"/>
      <c r="L182" s="6"/>
      <c r="M182" s="6"/>
      <c r="N182" s="6"/>
    </row>
    <row r="183" spans="2:14" ht="18" customHeight="1">
      <c r="B183" s="25">
        <v>176</v>
      </c>
      <c r="C183" s="20">
        <v>49157</v>
      </c>
      <c r="D183" s="26">
        <f t="shared" si="13"/>
        <v>1167167.690561992</v>
      </c>
      <c r="E183" s="26">
        <f t="shared" si="10"/>
        <v>13899.75323129069</v>
      </c>
      <c r="F183" s="26">
        <f t="shared" si="11"/>
        <v>8996.917614748689</v>
      </c>
      <c r="G183" s="27">
        <f t="shared" si="14"/>
        <v>22896.67084603938</v>
      </c>
      <c r="H183" s="14"/>
      <c r="I183" s="6"/>
      <c r="J183" s="6"/>
      <c r="K183" s="6"/>
      <c r="L183" s="6"/>
      <c r="M183" s="6"/>
      <c r="N183" s="6"/>
    </row>
    <row r="184" spans="2:14" ht="18" customHeight="1">
      <c r="B184" s="25">
        <v>177</v>
      </c>
      <c r="C184" s="20">
        <v>49188</v>
      </c>
      <c r="D184" s="26">
        <f t="shared" si="13"/>
        <v>1153267.9373307014</v>
      </c>
      <c r="E184" s="26">
        <f t="shared" si="10"/>
        <v>14006.897162448555</v>
      </c>
      <c r="F184" s="26">
        <f t="shared" si="11"/>
        <v>8889.773683590824</v>
      </c>
      <c r="G184" s="27">
        <f t="shared" si="14"/>
        <v>22896.67084603938</v>
      </c>
      <c r="H184" s="14"/>
      <c r="I184" s="6"/>
      <c r="J184" s="6"/>
      <c r="K184" s="6"/>
      <c r="L184" s="6"/>
      <c r="M184" s="6"/>
      <c r="N184" s="6"/>
    </row>
    <row r="185" spans="2:14" ht="18" customHeight="1">
      <c r="B185" s="25">
        <v>178</v>
      </c>
      <c r="C185" s="20">
        <v>49218</v>
      </c>
      <c r="D185" s="26">
        <f t="shared" si="13"/>
        <v>1139261.0401682528</v>
      </c>
      <c r="E185" s="26">
        <f t="shared" si="10"/>
        <v>14114.86699474243</v>
      </c>
      <c r="F185" s="26">
        <f t="shared" si="11"/>
        <v>8781.803851296949</v>
      </c>
      <c r="G185" s="27">
        <f t="shared" si="14"/>
        <v>22896.67084603938</v>
      </c>
      <c r="H185" s="14"/>
      <c r="I185" s="6"/>
      <c r="J185" s="6"/>
      <c r="K185" s="6"/>
      <c r="L185" s="6"/>
      <c r="M185" s="6"/>
      <c r="N185" s="6"/>
    </row>
    <row r="186" spans="2:14" ht="18" customHeight="1">
      <c r="B186" s="25">
        <v>179</v>
      </c>
      <c r="C186" s="20">
        <v>49249</v>
      </c>
      <c r="D186" s="26">
        <f t="shared" si="13"/>
        <v>1125146.1731735102</v>
      </c>
      <c r="E186" s="26">
        <f t="shared" si="10"/>
        <v>14223.66909449357</v>
      </c>
      <c r="F186" s="26">
        <f t="shared" si="11"/>
        <v>8673.001751545808</v>
      </c>
      <c r="G186" s="27">
        <f t="shared" si="14"/>
        <v>22896.67084603938</v>
      </c>
      <c r="H186" s="14"/>
      <c r="I186" s="6"/>
      <c r="J186" s="6"/>
      <c r="K186" s="6"/>
      <c r="L186" s="6"/>
      <c r="M186" s="6"/>
      <c r="N186" s="6"/>
    </row>
    <row r="187" spans="2:14" ht="18" customHeight="1">
      <c r="B187" s="30">
        <v>180</v>
      </c>
      <c r="C187" s="20">
        <v>49279</v>
      </c>
      <c r="D187" s="31">
        <f t="shared" si="13"/>
        <v>1110922.5040790166</v>
      </c>
      <c r="E187" s="31">
        <f t="shared" si="10"/>
        <v>14333.30987709696</v>
      </c>
      <c r="F187" s="31">
        <f t="shared" si="11"/>
        <v>8563.36096894242</v>
      </c>
      <c r="G187" s="32">
        <f t="shared" si="14"/>
        <v>22896.67084603938</v>
      </c>
      <c r="H187" s="14"/>
      <c r="I187" s="6"/>
      <c r="J187" s="6"/>
      <c r="K187" s="6"/>
      <c r="L187" s="6"/>
      <c r="M187" s="6"/>
      <c r="N187" s="6"/>
    </row>
    <row r="188" spans="2:14" ht="18" customHeight="1">
      <c r="B188" s="30">
        <f aca="true" t="shared" si="15" ref="B188:B219">B187+1</f>
        <v>181</v>
      </c>
      <c r="C188" s="20">
        <v>49310</v>
      </c>
      <c r="D188" s="31">
        <f t="shared" si="13"/>
        <v>1096589.1942019197</v>
      </c>
      <c r="E188" s="26">
        <f t="shared" si="10"/>
        <v>14443.795807399581</v>
      </c>
      <c r="F188" s="26">
        <f t="shared" si="11"/>
        <v>8452.875038639797</v>
      </c>
      <c r="G188" s="27">
        <f t="shared" si="14"/>
        <v>22896.67084603938</v>
      </c>
      <c r="H188" s="14"/>
      <c r="I188" s="6"/>
      <c r="J188" s="6"/>
      <c r="K188" s="6"/>
      <c r="L188" s="6"/>
      <c r="M188" s="6"/>
      <c r="N188" s="6"/>
    </row>
    <row r="189" spans="2:14" ht="18" customHeight="1">
      <c r="B189" s="30">
        <f t="shared" si="15"/>
        <v>182</v>
      </c>
      <c r="C189" s="20">
        <v>49341</v>
      </c>
      <c r="D189" s="26">
        <f t="shared" si="13"/>
        <v>1082145.3983945202</v>
      </c>
      <c r="E189" s="26">
        <f t="shared" si="10"/>
        <v>14555.133400081619</v>
      </c>
      <c r="F189" s="26">
        <f t="shared" si="11"/>
        <v>8341.53744595776</v>
      </c>
      <c r="G189" s="27">
        <f t="shared" si="14"/>
        <v>22896.67084603938</v>
      </c>
      <c r="H189" s="14"/>
      <c r="I189" s="6"/>
      <c r="J189" s="6"/>
      <c r="K189" s="6"/>
      <c r="L189" s="6"/>
      <c r="M189" s="6"/>
      <c r="N189" s="6"/>
    </row>
    <row r="190" spans="2:14" ht="18" customHeight="1">
      <c r="B190" s="30">
        <f t="shared" si="15"/>
        <v>183</v>
      </c>
      <c r="C190" s="20">
        <v>49369</v>
      </c>
      <c r="D190" s="26">
        <f t="shared" si="13"/>
        <v>1067590.2649944385</v>
      </c>
      <c r="E190" s="26">
        <f t="shared" si="10"/>
        <v>14667.329220040581</v>
      </c>
      <c r="F190" s="26">
        <f t="shared" si="11"/>
        <v>8229.341625998797</v>
      </c>
      <c r="G190" s="27">
        <f t="shared" si="14"/>
        <v>22896.67084603938</v>
      </c>
      <c r="H190" s="14"/>
      <c r="I190" s="6"/>
      <c r="J190" s="6"/>
      <c r="K190" s="6"/>
      <c r="L190" s="6"/>
      <c r="M190" s="6"/>
      <c r="N190" s="6"/>
    </row>
    <row r="191" spans="2:14" ht="18" customHeight="1">
      <c r="B191" s="30">
        <f t="shared" si="15"/>
        <v>184</v>
      </c>
      <c r="C191" s="20">
        <v>49400</v>
      </c>
      <c r="D191" s="26">
        <f t="shared" si="13"/>
        <v>1052922.935774398</v>
      </c>
      <c r="E191" s="26">
        <f t="shared" si="10"/>
        <v>14780.389882778392</v>
      </c>
      <c r="F191" s="26">
        <f t="shared" si="11"/>
        <v>8116.280963260985</v>
      </c>
      <c r="G191" s="27">
        <f t="shared" si="14"/>
        <v>22896.67084603938</v>
      </c>
      <c r="H191" s="14"/>
      <c r="I191" s="6"/>
      <c r="J191" s="6"/>
      <c r="K191" s="6"/>
      <c r="L191" s="6"/>
      <c r="M191" s="6"/>
      <c r="N191" s="6"/>
    </row>
    <row r="192" spans="2:14" ht="18" customHeight="1">
      <c r="B192" s="30">
        <f t="shared" si="15"/>
        <v>185</v>
      </c>
      <c r="C192" s="20">
        <v>49430</v>
      </c>
      <c r="D192" s="26">
        <f t="shared" si="13"/>
        <v>1038142.5458916196</v>
      </c>
      <c r="E192" s="26">
        <f t="shared" si="10"/>
        <v>14894.322054791479</v>
      </c>
      <c r="F192" s="26">
        <f t="shared" si="11"/>
        <v>8002.3487912479</v>
      </c>
      <c r="G192" s="27">
        <f t="shared" si="14"/>
        <v>22896.67084603938</v>
      </c>
      <c r="H192" s="14"/>
      <c r="I192" s="6"/>
      <c r="J192" s="6"/>
      <c r="K192" s="6"/>
      <c r="L192" s="6"/>
      <c r="M192" s="6"/>
      <c r="N192" s="6"/>
    </row>
    <row r="193" spans="2:14" ht="18" customHeight="1">
      <c r="B193" s="30">
        <f t="shared" si="15"/>
        <v>186</v>
      </c>
      <c r="C193" s="20">
        <v>49461</v>
      </c>
      <c r="D193" s="26">
        <f t="shared" si="13"/>
        <v>1023248.2238368281</v>
      </c>
      <c r="E193" s="26">
        <f t="shared" si="10"/>
        <v>15009.13245396383</v>
      </c>
      <c r="F193" s="26">
        <f t="shared" si="11"/>
        <v>7887.538392075549</v>
      </c>
      <c r="G193" s="27">
        <f t="shared" si="14"/>
        <v>22896.67084603938</v>
      </c>
      <c r="H193" s="14"/>
      <c r="I193" s="6"/>
      <c r="J193" s="6"/>
      <c r="K193" s="6"/>
      <c r="L193" s="6"/>
      <c r="M193" s="6"/>
      <c r="N193" s="6"/>
    </row>
    <row r="194" spans="2:14" ht="18" customHeight="1">
      <c r="B194" s="30">
        <f t="shared" si="15"/>
        <v>187</v>
      </c>
      <c r="C194" s="20">
        <v>49491</v>
      </c>
      <c r="D194" s="26">
        <f t="shared" si="13"/>
        <v>1008239.0913828643</v>
      </c>
      <c r="E194" s="26">
        <f t="shared" si="10"/>
        <v>15124.827849963134</v>
      </c>
      <c r="F194" s="26">
        <f t="shared" si="11"/>
        <v>7771.842996076245</v>
      </c>
      <c r="G194" s="27">
        <f t="shared" si="14"/>
        <v>22896.67084603938</v>
      </c>
      <c r="H194" s="14"/>
      <c r="I194" s="6"/>
      <c r="J194" s="6"/>
      <c r="K194" s="6"/>
      <c r="L194" s="6"/>
      <c r="M194" s="6"/>
      <c r="N194" s="6"/>
    </row>
    <row r="195" spans="2:14" ht="18" customHeight="1">
      <c r="B195" s="30">
        <f t="shared" si="15"/>
        <v>188</v>
      </c>
      <c r="C195" s="20">
        <v>49522</v>
      </c>
      <c r="D195" s="26">
        <f t="shared" si="13"/>
        <v>993114.2635329012</v>
      </c>
      <c r="E195" s="26">
        <f t="shared" si="10"/>
        <v>15241.415064639932</v>
      </c>
      <c r="F195" s="26">
        <f t="shared" si="11"/>
        <v>7655.255781399446</v>
      </c>
      <c r="G195" s="27">
        <f t="shared" si="14"/>
        <v>22896.67084603938</v>
      </c>
      <c r="H195" s="14"/>
      <c r="I195" s="6"/>
      <c r="J195" s="6"/>
      <c r="K195" s="6"/>
      <c r="L195" s="6"/>
      <c r="M195" s="6"/>
      <c r="N195" s="6"/>
    </row>
    <row r="196" spans="2:14" ht="18" customHeight="1">
      <c r="B196" s="30">
        <f t="shared" si="15"/>
        <v>189</v>
      </c>
      <c r="C196" s="20">
        <v>49553</v>
      </c>
      <c r="D196" s="26">
        <f t="shared" si="13"/>
        <v>977872.8484682613</v>
      </c>
      <c r="E196" s="26">
        <f t="shared" si="10"/>
        <v>15358.900972429863</v>
      </c>
      <c r="F196" s="26">
        <f t="shared" si="11"/>
        <v>7537.769873609514</v>
      </c>
      <c r="G196" s="27">
        <f t="shared" si="14"/>
        <v>22896.67084603938</v>
      </c>
      <c r="H196" s="14" t="s">
        <v>12</v>
      </c>
      <c r="I196" s="6"/>
      <c r="J196" s="6"/>
      <c r="K196" s="6"/>
      <c r="L196" s="6"/>
      <c r="M196" s="6"/>
      <c r="N196" s="6"/>
    </row>
    <row r="197" spans="2:14" ht="18" customHeight="1">
      <c r="B197" s="30">
        <f t="shared" si="15"/>
        <v>190</v>
      </c>
      <c r="C197" s="20">
        <v>49583</v>
      </c>
      <c r="D197" s="26">
        <f t="shared" si="13"/>
        <v>962513.9474958314</v>
      </c>
      <c r="E197" s="26">
        <f t="shared" si="10"/>
        <v>15477.292500759013</v>
      </c>
      <c r="F197" s="26">
        <f t="shared" si="11"/>
        <v>7419.378345280366</v>
      </c>
      <c r="G197" s="27">
        <f t="shared" si="14"/>
        <v>22896.67084603938</v>
      </c>
      <c r="H197" s="14"/>
      <c r="I197" s="6"/>
      <c r="J197" s="6"/>
      <c r="K197" s="6"/>
      <c r="L197" s="6"/>
      <c r="M197" s="6"/>
      <c r="N197" s="6"/>
    </row>
    <row r="198" spans="2:14" ht="18" customHeight="1">
      <c r="B198" s="30">
        <f t="shared" si="15"/>
        <v>191</v>
      </c>
      <c r="C198" s="20">
        <v>49614</v>
      </c>
      <c r="D198" s="26">
        <f t="shared" si="13"/>
        <v>947036.6549950724</v>
      </c>
      <c r="E198" s="26">
        <f t="shared" si="10"/>
        <v>15596.59663045236</v>
      </c>
      <c r="F198" s="26">
        <f t="shared" si="11"/>
        <v>7300.074215587017</v>
      </c>
      <c r="G198" s="27">
        <f t="shared" si="14"/>
        <v>22896.67084603938</v>
      </c>
      <c r="H198" s="14"/>
      <c r="I198" s="6"/>
      <c r="J198" s="6"/>
      <c r="K198" s="6"/>
      <c r="L198" s="6"/>
      <c r="M198" s="6"/>
      <c r="N198" s="6"/>
    </row>
    <row r="199" spans="2:14" ht="18" customHeight="1">
      <c r="B199" s="30">
        <f t="shared" si="15"/>
        <v>192</v>
      </c>
      <c r="C199" s="20">
        <v>49644</v>
      </c>
      <c r="D199" s="26">
        <f t="shared" si="13"/>
        <v>931440.0583646201</v>
      </c>
      <c r="E199" s="26">
        <f t="shared" si="10"/>
        <v>15716.820396145431</v>
      </c>
      <c r="F199" s="26">
        <f t="shared" si="11"/>
        <v>7179.8504498939465</v>
      </c>
      <c r="G199" s="27">
        <f t="shared" si="14"/>
        <v>22896.67084603938</v>
      </c>
      <c r="H199" s="14"/>
      <c r="I199" s="6"/>
      <c r="J199" s="6"/>
      <c r="K199" s="6"/>
      <c r="L199" s="6"/>
      <c r="M199" s="6"/>
      <c r="N199" s="6"/>
    </row>
    <row r="200" spans="2:14" ht="18" customHeight="1">
      <c r="B200" s="30">
        <f t="shared" si="15"/>
        <v>193</v>
      </c>
      <c r="C200" s="20">
        <v>49675</v>
      </c>
      <c r="D200" s="26">
        <f t="shared" si="13"/>
        <v>915723.2379684746</v>
      </c>
      <c r="E200" s="26">
        <f aca="true" t="shared" si="16" ref="E200:E247">G200-F200</f>
        <v>15837.970886699055</v>
      </c>
      <c r="F200" s="26">
        <f aca="true" t="shared" si="17" ref="F200:F247">D200*Interest%/12</f>
        <v>7058.699959340324</v>
      </c>
      <c r="G200" s="27">
        <f t="shared" si="14"/>
        <v>22896.67084603938</v>
      </c>
      <c r="H200" s="14"/>
      <c r="I200" s="6"/>
      <c r="J200" s="6"/>
      <c r="K200" s="6"/>
      <c r="L200" s="6"/>
      <c r="M200" s="6"/>
      <c r="N200" s="6"/>
    </row>
    <row r="201" spans="2:14" ht="18" customHeight="1">
      <c r="B201" s="30">
        <f t="shared" si="15"/>
        <v>194</v>
      </c>
      <c r="C201" s="20">
        <v>49706</v>
      </c>
      <c r="D201" s="26">
        <f aca="true" t="shared" si="18" ref="D201:D247">D200-E200</f>
        <v>899885.2670817756</v>
      </c>
      <c r="E201" s="26">
        <f t="shared" si="16"/>
        <v>15960.055245617357</v>
      </c>
      <c r="F201" s="26">
        <f t="shared" si="17"/>
        <v>6936.61560042202</v>
      </c>
      <c r="G201" s="27">
        <f t="shared" si="14"/>
        <v>22896.67084603938</v>
      </c>
      <c r="H201" s="14"/>
      <c r="I201" s="6"/>
      <c r="J201" s="6"/>
      <c r="K201" s="6"/>
      <c r="L201" s="6"/>
      <c r="M201" s="6"/>
      <c r="N201" s="6"/>
    </row>
    <row r="202" spans="2:14" ht="18" customHeight="1">
      <c r="B202" s="30">
        <f t="shared" si="15"/>
        <v>195</v>
      </c>
      <c r="C202" s="20">
        <v>49735</v>
      </c>
      <c r="D202" s="26">
        <f t="shared" si="18"/>
        <v>883925.2118361582</v>
      </c>
      <c r="E202" s="26">
        <f t="shared" si="16"/>
        <v>16083.080671468993</v>
      </c>
      <c r="F202" s="26">
        <f t="shared" si="17"/>
        <v>6813.590174570386</v>
      </c>
      <c r="G202" s="27">
        <f t="shared" si="14"/>
        <v>22896.67084603938</v>
      </c>
      <c r="H202" s="14"/>
      <c r="I202" s="6"/>
      <c r="J202" s="6"/>
      <c r="K202" s="6"/>
      <c r="L202" s="6"/>
      <c r="M202" s="6"/>
      <c r="N202" s="6"/>
    </row>
    <row r="203" spans="2:14" ht="18" customHeight="1">
      <c r="B203" s="30">
        <f t="shared" si="15"/>
        <v>196</v>
      </c>
      <c r="C203" s="20">
        <v>49766</v>
      </c>
      <c r="D203" s="26">
        <f t="shared" si="18"/>
        <v>867842.1311646892</v>
      </c>
      <c r="E203" s="26">
        <f t="shared" si="16"/>
        <v>16207.054418311567</v>
      </c>
      <c r="F203" s="26">
        <f t="shared" si="17"/>
        <v>6689.616427727812</v>
      </c>
      <c r="G203" s="27">
        <f t="shared" si="14"/>
        <v>22896.67084603938</v>
      </c>
      <c r="H203" s="14"/>
      <c r="I203" s="6"/>
      <c r="J203" s="6"/>
      <c r="K203" s="6"/>
      <c r="L203" s="6"/>
      <c r="M203" s="6"/>
      <c r="N203" s="6"/>
    </row>
    <row r="204" spans="2:14" ht="18" customHeight="1">
      <c r="B204" s="30">
        <f t="shared" si="15"/>
        <v>197</v>
      </c>
      <c r="C204" s="20">
        <v>49796</v>
      </c>
      <c r="D204" s="26">
        <f t="shared" si="18"/>
        <v>851635.0767463776</v>
      </c>
      <c r="E204" s="26">
        <f t="shared" si="16"/>
        <v>16331.983796119384</v>
      </c>
      <c r="F204" s="26">
        <f t="shared" si="17"/>
        <v>6564.687049919994</v>
      </c>
      <c r="G204" s="27">
        <f t="shared" si="14"/>
        <v>22896.67084603938</v>
      </c>
      <c r="H204" s="14"/>
      <c r="I204" s="6"/>
      <c r="J204" s="6"/>
      <c r="K204" s="6"/>
      <c r="L204" s="6"/>
      <c r="M204" s="6"/>
      <c r="N204" s="6"/>
    </row>
    <row r="205" spans="2:14" ht="18" customHeight="1">
      <c r="B205" s="30">
        <f t="shared" si="15"/>
        <v>198</v>
      </c>
      <c r="C205" s="20">
        <v>49827</v>
      </c>
      <c r="D205" s="26">
        <f t="shared" si="18"/>
        <v>835303.0929502583</v>
      </c>
      <c r="E205" s="26">
        <f t="shared" si="16"/>
        <v>16457.87617121447</v>
      </c>
      <c r="F205" s="26">
        <f t="shared" si="17"/>
        <v>6438.794674824908</v>
      </c>
      <c r="G205" s="27">
        <f t="shared" si="14"/>
        <v>22896.67084603938</v>
      </c>
      <c r="H205" s="14"/>
      <c r="I205" s="6"/>
      <c r="J205" s="6"/>
      <c r="K205" s="6"/>
      <c r="L205" s="6"/>
      <c r="M205" s="6"/>
      <c r="N205" s="6"/>
    </row>
    <row r="206" spans="2:14" ht="18" customHeight="1">
      <c r="B206" s="30">
        <f t="shared" si="15"/>
        <v>199</v>
      </c>
      <c r="C206" s="20">
        <v>49857</v>
      </c>
      <c r="D206" s="26">
        <f t="shared" si="18"/>
        <v>818845.2167790438</v>
      </c>
      <c r="E206" s="26">
        <f t="shared" si="16"/>
        <v>16584.738966700916</v>
      </c>
      <c r="F206" s="26">
        <f t="shared" si="17"/>
        <v>6311.931879338463</v>
      </c>
      <c r="G206" s="27">
        <f t="shared" si="14"/>
        <v>22896.67084603938</v>
      </c>
      <c r="H206" s="14"/>
      <c r="I206" s="6"/>
      <c r="J206" s="6"/>
      <c r="K206" s="6"/>
      <c r="L206" s="6"/>
      <c r="M206" s="6"/>
      <c r="N206" s="6"/>
    </row>
    <row r="207" spans="2:14" ht="18" customHeight="1">
      <c r="B207" s="30">
        <f t="shared" si="15"/>
        <v>200</v>
      </c>
      <c r="C207" s="20">
        <v>49888</v>
      </c>
      <c r="D207" s="26">
        <f t="shared" si="18"/>
        <v>802260.4778123428</v>
      </c>
      <c r="E207" s="26">
        <f t="shared" si="16"/>
        <v>16712.579662902568</v>
      </c>
      <c r="F207" s="26">
        <f t="shared" si="17"/>
        <v>6184.091183136809</v>
      </c>
      <c r="G207" s="27">
        <f t="shared" si="14"/>
        <v>22896.67084603938</v>
      </c>
      <c r="H207" s="14"/>
      <c r="I207" s="6"/>
      <c r="J207" s="6"/>
      <c r="K207" s="6"/>
      <c r="L207" s="6"/>
      <c r="M207" s="6"/>
      <c r="N207" s="6"/>
    </row>
    <row r="208" spans="2:14" ht="18" customHeight="1">
      <c r="B208" s="30">
        <f t="shared" si="15"/>
        <v>201</v>
      </c>
      <c r="C208" s="20">
        <v>49919</v>
      </c>
      <c r="D208" s="26">
        <f t="shared" si="18"/>
        <v>785547.8981494403</v>
      </c>
      <c r="E208" s="26">
        <f t="shared" si="16"/>
        <v>16841.40579780411</v>
      </c>
      <c r="F208" s="26">
        <f t="shared" si="17"/>
        <v>6055.265048235269</v>
      </c>
      <c r="G208" s="27">
        <f t="shared" si="14"/>
        <v>22896.67084603938</v>
      </c>
      <c r="H208" s="14"/>
      <c r="I208" s="6"/>
      <c r="J208" s="6"/>
      <c r="K208" s="6"/>
      <c r="L208" s="6"/>
      <c r="M208" s="6"/>
      <c r="N208" s="6"/>
    </row>
    <row r="209" spans="2:14" ht="18" customHeight="1">
      <c r="B209" s="30">
        <f t="shared" si="15"/>
        <v>202</v>
      </c>
      <c r="C209" s="20">
        <v>49949</v>
      </c>
      <c r="D209" s="26">
        <f t="shared" si="18"/>
        <v>768706.4923516362</v>
      </c>
      <c r="E209" s="26">
        <f t="shared" si="16"/>
        <v>16971.224967495516</v>
      </c>
      <c r="F209" s="26">
        <f t="shared" si="17"/>
        <v>5925.445878543862</v>
      </c>
      <c r="G209" s="27">
        <f t="shared" si="14"/>
        <v>22896.67084603938</v>
      </c>
      <c r="H209" s="14"/>
      <c r="I209" s="6"/>
      <c r="J209" s="6"/>
      <c r="K209" s="6"/>
      <c r="L209" s="6"/>
      <c r="M209" s="6"/>
      <c r="N209" s="6"/>
    </row>
    <row r="210" spans="2:14" ht="18" customHeight="1">
      <c r="B210" s="30">
        <f t="shared" si="15"/>
        <v>203</v>
      </c>
      <c r="C210" s="20">
        <v>49980</v>
      </c>
      <c r="D210" s="26">
        <f t="shared" si="18"/>
        <v>751735.2673841406</v>
      </c>
      <c r="E210" s="26">
        <f t="shared" si="16"/>
        <v>17102.04482661996</v>
      </c>
      <c r="F210" s="26">
        <f t="shared" si="17"/>
        <v>5794.626019419417</v>
      </c>
      <c r="G210" s="27">
        <f t="shared" si="14"/>
        <v>22896.67084603938</v>
      </c>
      <c r="H210" s="14"/>
      <c r="I210" s="6"/>
      <c r="J210" s="6"/>
      <c r="K210" s="6"/>
      <c r="L210" s="6"/>
      <c r="M210" s="6"/>
      <c r="N210" s="6"/>
    </row>
    <row r="211" spans="2:14" ht="18" customHeight="1">
      <c r="B211" s="30">
        <f t="shared" si="15"/>
        <v>204</v>
      </c>
      <c r="C211" s="20">
        <v>50010</v>
      </c>
      <c r="D211" s="26">
        <f t="shared" si="18"/>
        <v>734633.2225575207</v>
      </c>
      <c r="E211" s="26">
        <f t="shared" si="16"/>
        <v>17233.873088825156</v>
      </c>
      <c r="F211" s="26">
        <f t="shared" si="17"/>
        <v>5662.797757214223</v>
      </c>
      <c r="G211" s="27">
        <f t="shared" si="14"/>
        <v>22896.67084603938</v>
      </c>
      <c r="H211" s="14"/>
      <c r="I211" s="6"/>
      <c r="J211" s="6"/>
      <c r="K211" s="6"/>
      <c r="L211" s="6"/>
      <c r="M211" s="6"/>
      <c r="N211" s="6"/>
    </row>
    <row r="212" spans="2:14" ht="18" customHeight="1">
      <c r="B212" s="30">
        <f t="shared" si="15"/>
        <v>205</v>
      </c>
      <c r="C212" s="20">
        <v>50041</v>
      </c>
      <c r="D212" s="26">
        <f t="shared" si="18"/>
        <v>717399.3494686956</v>
      </c>
      <c r="E212" s="26">
        <f t="shared" si="16"/>
        <v>17366.717527218185</v>
      </c>
      <c r="F212" s="26">
        <f t="shared" si="17"/>
        <v>5529.953318821194</v>
      </c>
      <c r="G212" s="27">
        <f t="shared" si="14"/>
        <v>22896.67084603938</v>
      </c>
      <c r="H212" s="14"/>
      <c r="I212" s="6"/>
      <c r="J212" s="6"/>
      <c r="K212" s="6"/>
      <c r="L212" s="6"/>
      <c r="M212" s="6"/>
      <c r="N212" s="6"/>
    </row>
    <row r="213" spans="2:14" ht="18" customHeight="1">
      <c r="B213" s="30">
        <f t="shared" si="15"/>
        <v>206</v>
      </c>
      <c r="C213" s="20">
        <v>50072</v>
      </c>
      <c r="D213" s="26">
        <f t="shared" si="18"/>
        <v>700032.6319414774</v>
      </c>
      <c r="E213" s="26">
        <f t="shared" si="16"/>
        <v>17500.58597482382</v>
      </c>
      <c r="F213" s="26">
        <f t="shared" si="17"/>
        <v>5396.084871215555</v>
      </c>
      <c r="G213" s="27">
        <f t="shared" si="14"/>
        <v>22896.67084603938</v>
      </c>
      <c r="H213" s="14"/>
      <c r="I213" s="6"/>
      <c r="J213" s="6"/>
      <c r="K213" s="6"/>
      <c r="L213" s="6"/>
      <c r="M213" s="6"/>
      <c r="N213" s="6"/>
    </row>
    <row r="214" spans="2:14" ht="18" customHeight="1">
      <c r="B214" s="30">
        <f t="shared" si="15"/>
        <v>207</v>
      </c>
      <c r="C214" s="20">
        <v>50100</v>
      </c>
      <c r="D214" s="26">
        <f t="shared" si="18"/>
        <v>682532.0459666536</v>
      </c>
      <c r="E214" s="26">
        <f t="shared" si="16"/>
        <v>17635.486325046422</v>
      </c>
      <c r="F214" s="26">
        <f t="shared" si="17"/>
        <v>5261.184520992955</v>
      </c>
      <c r="G214" s="27">
        <f t="shared" si="14"/>
        <v>22896.67084603938</v>
      </c>
      <c r="H214" s="14"/>
      <c r="I214" s="6"/>
      <c r="J214" s="6"/>
      <c r="K214" s="6"/>
      <c r="L214" s="6"/>
      <c r="M214" s="6"/>
      <c r="N214" s="6"/>
    </row>
    <row r="215" spans="2:14" ht="18" customHeight="1">
      <c r="B215" s="30">
        <f t="shared" si="15"/>
        <v>208</v>
      </c>
      <c r="C215" s="20">
        <v>50131</v>
      </c>
      <c r="D215" s="26">
        <f t="shared" si="18"/>
        <v>664896.5596416072</v>
      </c>
      <c r="E215" s="26">
        <f t="shared" si="16"/>
        <v>17771.426532135323</v>
      </c>
      <c r="F215" s="26">
        <f t="shared" si="17"/>
        <v>5125.244313904056</v>
      </c>
      <c r="G215" s="27">
        <f t="shared" si="14"/>
        <v>22896.67084603938</v>
      </c>
      <c r="H215" s="14"/>
      <c r="I215" s="6"/>
      <c r="J215" s="6"/>
      <c r="K215" s="6"/>
      <c r="L215" s="6"/>
      <c r="M215" s="6"/>
      <c r="N215" s="6"/>
    </row>
    <row r="216" spans="2:14" ht="18" customHeight="1">
      <c r="B216" s="30">
        <f t="shared" si="15"/>
        <v>209</v>
      </c>
      <c r="C216" s="20">
        <v>50161</v>
      </c>
      <c r="D216" s="26">
        <f t="shared" si="18"/>
        <v>647125.1331094719</v>
      </c>
      <c r="E216" s="26">
        <f t="shared" si="16"/>
        <v>17908.414611653865</v>
      </c>
      <c r="F216" s="26">
        <f t="shared" si="17"/>
        <v>4988.2562343855125</v>
      </c>
      <c r="G216" s="27">
        <f t="shared" si="14"/>
        <v>22896.67084603938</v>
      </c>
      <c r="H216" s="14"/>
      <c r="I216" s="6"/>
      <c r="J216" s="6"/>
      <c r="K216" s="6"/>
      <c r="L216" s="6"/>
      <c r="M216" s="6"/>
      <c r="N216" s="6"/>
    </row>
    <row r="217" spans="2:14" ht="18" customHeight="1">
      <c r="B217" s="30">
        <f t="shared" si="15"/>
        <v>210</v>
      </c>
      <c r="C217" s="20">
        <v>50192</v>
      </c>
      <c r="D217" s="26">
        <f t="shared" si="18"/>
        <v>629216.718497818</v>
      </c>
      <c r="E217" s="26">
        <f t="shared" si="16"/>
        <v>18046.45864095203</v>
      </c>
      <c r="F217" s="26">
        <f t="shared" si="17"/>
        <v>4850.212205087347</v>
      </c>
      <c r="G217" s="27">
        <f t="shared" si="14"/>
        <v>22896.67084603938</v>
      </c>
      <c r="H217" s="14"/>
      <c r="I217" s="6"/>
      <c r="J217" s="6"/>
      <c r="K217" s="6"/>
      <c r="L217" s="6"/>
      <c r="M217" s="6"/>
      <c r="N217" s="6"/>
    </row>
    <row r="218" spans="2:14" ht="18" customHeight="1">
      <c r="B218" s="30">
        <f t="shared" si="15"/>
        <v>211</v>
      </c>
      <c r="C218" s="20">
        <v>50222</v>
      </c>
      <c r="D218" s="26">
        <f t="shared" si="18"/>
        <v>611170.259856866</v>
      </c>
      <c r="E218" s="26">
        <f t="shared" si="16"/>
        <v>18185.566759642705</v>
      </c>
      <c r="F218" s="26">
        <f t="shared" si="17"/>
        <v>4711.104086396675</v>
      </c>
      <c r="G218" s="27">
        <f t="shared" si="14"/>
        <v>22896.67084603938</v>
      </c>
      <c r="H218" s="14"/>
      <c r="I218" s="6"/>
      <c r="J218" s="6"/>
      <c r="K218" s="6"/>
      <c r="L218" s="6"/>
      <c r="M218" s="6"/>
      <c r="N218" s="6"/>
    </row>
    <row r="219" spans="2:14" ht="18" customHeight="1">
      <c r="B219" s="30">
        <f t="shared" si="15"/>
        <v>212</v>
      </c>
      <c r="C219" s="20">
        <v>50253</v>
      </c>
      <c r="D219" s="26">
        <f t="shared" si="18"/>
        <v>592984.6930972233</v>
      </c>
      <c r="E219" s="26">
        <f t="shared" si="16"/>
        <v>18325.747170081617</v>
      </c>
      <c r="F219" s="26">
        <f t="shared" si="17"/>
        <v>4570.9236759577625</v>
      </c>
      <c r="G219" s="27">
        <f t="shared" si="14"/>
        <v>22896.67084603938</v>
      </c>
      <c r="H219" s="14"/>
      <c r="I219" s="6"/>
      <c r="J219" s="6"/>
      <c r="K219" s="6"/>
      <c r="L219" s="6"/>
      <c r="M219" s="6"/>
      <c r="N219" s="6"/>
    </row>
    <row r="220" spans="2:14" ht="18" customHeight="1">
      <c r="B220" s="30">
        <f aca="true" t="shared" si="19" ref="B220:B247">B219+1</f>
        <v>213</v>
      </c>
      <c r="C220" s="20">
        <v>50284</v>
      </c>
      <c r="D220" s="26">
        <f t="shared" si="18"/>
        <v>574658.9459271417</v>
      </c>
      <c r="E220" s="26">
        <f t="shared" si="16"/>
        <v>18467.008137850993</v>
      </c>
      <c r="F220" s="26">
        <f t="shared" si="17"/>
        <v>4429.662708188384</v>
      </c>
      <c r="G220" s="27">
        <f t="shared" si="14"/>
        <v>22896.67084603938</v>
      </c>
      <c r="H220" s="14"/>
      <c r="I220" s="6"/>
      <c r="J220" s="6"/>
      <c r="K220" s="6"/>
      <c r="L220" s="6"/>
      <c r="M220" s="6"/>
      <c r="N220" s="6"/>
    </row>
    <row r="221" spans="2:14" ht="18" customHeight="1">
      <c r="B221" s="30">
        <f t="shared" si="19"/>
        <v>214</v>
      </c>
      <c r="C221" s="20">
        <v>50314</v>
      </c>
      <c r="D221" s="26">
        <f t="shared" si="18"/>
        <v>556191.9377892907</v>
      </c>
      <c r="E221" s="26">
        <f t="shared" si="16"/>
        <v>18609.35799224693</v>
      </c>
      <c r="F221" s="26">
        <f t="shared" si="17"/>
        <v>4287.312853792449</v>
      </c>
      <c r="G221" s="27">
        <f t="shared" si="14"/>
        <v>22896.67084603938</v>
      </c>
      <c r="H221" s="14"/>
      <c r="I221" s="6"/>
      <c r="J221" s="6"/>
      <c r="K221" s="6"/>
      <c r="L221" s="6"/>
      <c r="M221" s="6"/>
      <c r="N221" s="6"/>
    </row>
    <row r="222" spans="2:14" ht="18" customHeight="1">
      <c r="B222" s="30">
        <f t="shared" si="19"/>
        <v>215</v>
      </c>
      <c r="C222" s="20">
        <v>50345</v>
      </c>
      <c r="D222" s="26">
        <f t="shared" si="18"/>
        <v>537582.5797970437</v>
      </c>
      <c r="E222" s="26">
        <f t="shared" si="16"/>
        <v>18752.8051267705</v>
      </c>
      <c r="F222" s="26">
        <f t="shared" si="17"/>
        <v>4143.865719268878</v>
      </c>
      <c r="G222" s="27">
        <f t="shared" si="14"/>
        <v>22896.67084603938</v>
      </c>
      <c r="H222" s="14"/>
      <c r="I222" s="6"/>
      <c r="J222" s="6"/>
      <c r="K222" s="6"/>
      <c r="L222" s="6"/>
      <c r="M222" s="6"/>
      <c r="N222" s="6"/>
    </row>
    <row r="223" spans="2:14" ht="18" customHeight="1">
      <c r="B223" s="30">
        <f t="shared" si="19"/>
        <v>216</v>
      </c>
      <c r="C223" s="20">
        <v>50375</v>
      </c>
      <c r="D223" s="26">
        <f t="shared" si="18"/>
        <v>518829.7746702732</v>
      </c>
      <c r="E223" s="26">
        <f t="shared" si="16"/>
        <v>18897.35799962269</v>
      </c>
      <c r="F223" s="26">
        <f t="shared" si="17"/>
        <v>3999.3128464166894</v>
      </c>
      <c r="G223" s="27">
        <f t="shared" si="14"/>
        <v>22896.67084603938</v>
      </c>
      <c r="H223" s="14"/>
      <c r="I223" s="6"/>
      <c r="J223" s="6"/>
      <c r="K223" s="6"/>
      <c r="L223" s="6"/>
      <c r="M223" s="6"/>
      <c r="N223" s="6"/>
    </row>
    <row r="224" spans="2:14" ht="18" customHeight="1">
      <c r="B224" s="30">
        <f t="shared" si="19"/>
        <v>217</v>
      </c>
      <c r="C224" s="20">
        <v>50406</v>
      </c>
      <c r="D224" s="26">
        <f t="shared" si="18"/>
        <v>499932.4166706505</v>
      </c>
      <c r="E224" s="26">
        <f t="shared" si="16"/>
        <v>19043.025134203115</v>
      </c>
      <c r="F224" s="26">
        <f t="shared" si="17"/>
        <v>3853.6457118362637</v>
      </c>
      <c r="G224" s="27">
        <f t="shared" si="14"/>
        <v>22896.67084603938</v>
      </c>
      <c r="H224" s="14"/>
      <c r="I224" s="6"/>
      <c r="J224" s="6"/>
      <c r="K224" s="6"/>
      <c r="L224" s="6"/>
      <c r="M224" s="6"/>
      <c r="N224" s="6"/>
    </row>
    <row r="225" spans="2:14" ht="18" customHeight="1">
      <c r="B225" s="30">
        <f t="shared" si="19"/>
        <v>218</v>
      </c>
      <c r="C225" s="20">
        <v>50437</v>
      </c>
      <c r="D225" s="26">
        <f t="shared" si="18"/>
        <v>480889.39153644734</v>
      </c>
      <c r="E225" s="26">
        <f t="shared" si="16"/>
        <v>19189.8151196126</v>
      </c>
      <c r="F225" s="26">
        <f t="shared" si="17"/>
        <v>3706.8557264267815</v>
      </c>
      <c r="G225" s="27">
        <f t="shared" si="14"/>
        <v>22896.67084603938</v>
      </c>
      <c r="H225" s="14"/>
      <c r="I225" s="6"/>
      <c r="J225" s="6"/>
      <c r="K225" s="6"/>
      <c r="L225" s="6"/>
      <c r="M225" s="6"/>
      <c r="N225" s="6"/>
    </row>
    <row r="226" spans="2:14" ht="18" customHeight="1">
      <c r="B226" s="30">
        <f t="shared" si="19"/>
        <v>219</v>
      </c>
      <c r="C226" s="20">
        <v>50465</v>
      </c>
      <c r="D226" s="26">
        <f t="shared" si="18"/>
        <v>461699.5764168347</v>
      </c>
      <c r="E226" s="26">
        <f t="shared" si="16"/>
        <v>19337.73661115961</v>
      </c>
      <c r="F226" s="26">
        <f t="shared" si="17"/>
        <v>3558.9342348797677</v>
      </c>
      <c r="G226" s="27">
        <f t="shared" si="14"/>
        <v>22896.67084603938</v>
      </c>
      <c r="H226" s="14"/>
      <c r="I226" s="6"/>
      <c r="J226" s="6"/>
      <c r="K226" s="6"/>
      <c r="L226" s="6"/>
      <c r="M226" s="6"/>
      <c r="N226" s="6"/>
    </row>
    <row r="227" spans="2:14" ht="18" customHeight="1">
      <c r="B227" s="30">
        <f t="shared" si="19"/>
        <v>220</v>
      </c>
      <c r="C227" s="20">
        <v>50496</v>
      </c>
      <c r="D227" s="26">
        <f t="shared" si="18"/>
        <v>442361.8398056751</v>
      </c>
      <c r="E227" s="26">
        <f t="shared" si="16"/>
        <v>19486.79833087063</v>
      </c>
      <c r="F227" s="26">
        <f t="shared" si="17"/>
        <v>3409.8725151687454</v>
      </c>
      <c r="G227" s="27">
        <f t="shared" si="14"/>
        <v>22896.67084603938</v>
      </c>
      <c r="H227" s="14"/>
      <c r="I227" s="6"/>
      <c r="J227" s="6"/>
      <c r="K227" s="6"/>
      <c r="L227" s="6"/>
      <c r="M227" s="6"/>
      <c r="N227" s="6"/>
    </row>
    <row r="228" spans="2:14" ht="18" customHeight="1">
      <c r="B228" s="30">
        <f t="shared" si="19"/>
        <v>221</v>
      </c>
      <c r="C228" s="20">
        <v>50526</v>
      </c>
      <c r="D228" s="26">
        <f t="shared" si="18"/>
        <v>422875.04147480446</v>
      </c>
      <c r="E228" s="26">
        <f t="shared" si="16"/>
        <v>19637.009068004427</v>
      </c>
      <c r="F228" s="26">
        <f t="shared" si="17"/>
        <v>3259.661778034951</v>
      </c>
      <c r="G228" s="27">
        <f t="shared" si="14"/>
        <v>22896.67084603938</v>
      </c>
      <c r="H228" s="14"/>
      <c r="I228" s="6"/>
      <c r="J228" s="6"/>
      <c r="K228" s="6"/>
      <c r="L228" s="6"/>
      <c r="M228" s="6"/>
      <c r="N228" s="6"/>
    </row>
    <row r="229" spans="2:14" ht="18" customHeight="1">
      <c r="B229" s="30">
        <f t="shared" si="19"/>
        <v>222</v>
      </c>
      <c r="C229" s="20">
        <v>50557</v>
      </c>
      <c r="D229" s="26">
        <f t="shared" si="18"/>
        <v>403238.0324068</v>
      </c>
      <c r="E229" s="26">
        <f t="shared" si="16"/>
        <v>19788.377679570294</v>
      </c>
      <c r="F229" s="26">
        <f t="shared" si="17"/>
        <v>3108.2931664690836</v>
      </c>
      <c r="G229" s="27">
        <f t="shared" si="14"/>
        <v>22896.67084603938</v>
      </c>
      <c r="H229" s="14"/>
      <c r="I229" s="6"/>
      <c r="J229" s="6"/>
      <c r="K229" s="6"/>
      <c r="L229" s="6"/>
      <c r="M229" s="6"/>
      <c r="N229" s="6"/>
    </row>
    <row r="230" spans="2:14" ht="18" customHeight="1">
      <c r="B230" s="30">
        <f t="shared" si="19"/>
        <v>223</v>
      </c>
      <c r="C230" s="20">
        <v>50587</v>
      </c>
      <c r="D230" s="26">
        <f t="shared" si="18"/>
        <v>383449.65472722973</v>
      </c>
      <c r="E230" s="26">
        <f t="shared" si="16"/>
        <v>19940.913090850314</v>
      </c>
      <c r="F230" s="26">
        <f t="shared" si="17"/>
        <v>2955.7577551890627</v>
      </c>
      <c r="G230" s="27">
        <f t="shared" si="14"/>
        <v>22896.67084603938</v>
      </c>
      <c r="H230" s="14"/>
      <c r="I230" s="6"/>
      <c r="J230" s="6"/>
      <c r="K230" s="6"/>
      <c r="L230" s="6"/>
      <c r="M230" s="6"/>
      <c r="N230" s="6"/>
    </row>
    <row r="231" spans="2:14" ht="18" customHeight="1">
      <c r="B231" s="30">
        <f t="shared" si="19"/>
        <v>224</v>
      </c>
      <c r="C231" s="20">
        <v>50618</v>
      </c>
      <c r="D231" s="26">
        <f t="shared" si="18"/>
        <v>363508.7416363794</v>
      </c>
      <c r="E231" s="26">
        <f t="shared" si="16"/>
        <v>20094.62429592562</v>
      </c>
      <c r="F231" s="26">
        <f t="shared" si="17"/>
        <v>2802.0465501137573</v>
      </c>
      <c r="G231" s="27">
        <f t="shared" si="14"/>
        <v>22896.67084603938</v>
      </c>
      <c r="H231" s="14"/>
      <c r="I231" s="6"/>
      <c r="J231" s="6"/>
      <c r="K231" s="6"/>
      <c r="L231" s="6"/>
      <c r="M231" s="6"/>
      <c r="N231" s="6"/>
    </row>
    <row r="232" spans="2:14" ht="18" customHeight="1">
      <c r="B232" s="30">
        <f t="shared" si="19"/>
        <v>225</v>
      </c>
      <c r="C232" s="20">
        <v>50649</v>
      </c>
      <c r="D232" s="26">
        <f t="shared" si="18"/>
        <v>343414.1173404538</v>
      </c>
      <c r="E232" s="26">
        <f t="shared" si="16"/>
        <v>20249.520358206715</v>
      </c>
      <c r="F232" s="26">
        <f t="shared" si="17"/>
        <v>2647.1504878326646</v>
      </c>
      <c r="G232" s="27">
        <f aca="true" t="shared" si="20" ref="G232:G247">EMI</f>
        <v>22896.67084603938</v>
      </c>
      <c r="H232" s="14"/>
      <c r="I232" s="6"/>
      <c r="J232" s="6"/>
      <c r="K232" s="6"/>
      <c r="L232" s="6"/>
      <c r="M232" s="6"/>
      <c r="N232" s="6"/>
    </row>
    <row r="233" spans="2:14" ht="18" customHeight="1">
      <c r="B233" s="30">
        <f t="shared" si="19"/>
        <v>226</v>
      </c>
      <c r="C233" s="20">
        <v>50679</v>
      </c>
      <c r="D233" s="26">
        <f t="shared" si="18"/>
        <v>323164.5969822471</v>
      </c>
      <c r="E233" s="26">
        <f t="shared" si="16"/>
        <v>20405.61041096789</v>
      </c>
      <c r="F233" s="26">
        <f t="shared" si="17"/>
        <v>2491.060435071488</v>
      </c>
      <c r="G233" s="27">
        <f t="shared" si="20"/>
        <v>22896.67084603938</v>
      </c>
      <c r="H233" s="14"/>
      <c r="I233" s="6"/>
      <c r="J233" s="6"/>
      <c r="K233" s="6"/>
      <c r="L233" s="6"/>
      <c r="M233" s="6"/>
      <c r="N233" s="6"/>
    </row>
    <row r="234" spans="2:14" ht="18" customHeight="1">
      <c r="B234" s="30">
        <f t="shared" si="19"/>
        <v>227</v>
      </c>
      <c r="C234" s="20">
        <v>50710</v>
      </c>
      <c r="D234" s="26">
        <f t="shared" si="18"/>
        <v>302758.9865712792</v>
      </c>
      <c r="E234" s="26">
        <f t="shared" si="16"/>
        <v>20562.903657885767</v>
      </c>
      <c r="F234" s="26">
        <f t="shared" si="17"/>
        <v>2333.7671881536103</v>
      </c>
      <c r="G234" s="27">
        <f t="shared" si="20"/>
        <v>22896.67084603938</v>
      </c>
      <c r="H234" s="14"/>
      <c r="I234" s="6"/>
      <c r="J234" s="6"/>
      <c r="K234" s="6"/>
      <c r="L234" s="6"/>
      <c r="M234" s="6"/>
      <c r="N234" s="6"/>
    </row>
    <row r="235" spans="2:14" ht="18" customHeight="1">
      <c r="B235" s="30">
        <f t="shared" si="19"/>
        <v>228</v>
      </c>
      <c r="C235" s="20">
        <v>50740</v>
      </c>
      <c r="D235" s="26">
        <f t="shared" si="18"/>
        <v>282196.0829133934</v>
      </c>
      <c r="E235" s="26">
        <f t="shared" si="16"/>
        <v>20721.40937358197</v>
      </c>
      <c r="F235" s="26">
        <f t="shared" si="17"/>
        <v>2175.2614724574073</v>
      </c>
      <c r="G235" s="27">
        <f t="shared" si="20"/>
        <v>22896.67084603938</v>
      </c>
      <c r="H235" s="14"/>
      <c r="I235" s="6"/>
      <c r="J235" s="6"/>
      <c r="K235" s="6"/>
      <c r="L235" s="6"/>
      <c r="M235" s="6"/>
      <c r="N235" s="6"/>
    </row>
    <row r="236" spans="2:14" ht="18" customHeight="1">
      <c r="B236" s="30">
        <f t="shared" si="19"/>
        <v>229</v>
      </c>
      <c r="C236" s="20">
        <v>50771</v>
      </c>
      <c r="D236" s="26">
        <f t="shared" si="18"/>
        <v>261474.67353981143</v>
      </c>
      <c r="E236" s="26">
        <f t="shared" si="16"/>
        <v>20881.136904169998</v>
      </c>
      <c r="F236" s="26">
        <f t="shared" si="17"/>
        <v>2015.5339418693795</v>
      </c>
      <c r="G236" s="27">
        <f t="shared" si="20"/>
        <v>22896.67084603938</v>
      </c>
      <c r="H236" s="14"/>
      <c r="I236" s="6"/>
      <c r="J236" s="6"/>
      <c r="K236" s="6"/>
      <c r="L236" s="6"/>
      <c r="M236" s="6"/>
      <c r="N236" s="6"/>
    </row>
    <row r="237" spans="2:14" ht="18" customHeight="1">
      <c r="B237" s="30">
        <f t="shared" si="19"/>
        <v>230</v>
      </c>
      <c r="C237" s="20">
        <v>50802</v>
      </c>
      <c r="D237" s="26">
        <f t="shared" si="18"/>
        <v>240593.53663564142</v>
      </c>
      <c r="E237" s="26">
        <f t="shared" si="16"/>
        <v>21042.09566780631</v>
      </c>
      <c r="F237" s="26">
        <f t="shared" si="17"/>
        <v>1854.5751782330692</v>
      </c>
      <c r="G237" s="27">
        <f t="shared" si="20"/>
        <v>22896.67084603938</v>
      </c>
      <c r="H237" s="14"/>
      <c r="I237" s="6"/>
      <c r="J237" s="6"/>
      <c r="K237" s="6"/>
      <c r="L237" s="6"/>
      <c r="M237" s="6"/>
      <c r="N237" s="6"/>
    </row>
    <row r="238" spans="2:14" ht="18" customHeight="1">
      <c r="B238" s="30">
        <f t="shared" si="19"/>
        <v>231</v>
      </c>
      <c r="C238" s="20">
        <v>50830</v>
      </c>
      <c r="D238" s="26">
        <f t="shared" si="18"/>
        <v>219551.4409678351</v>
      </c>
      <c r="E238" s="26">
        <f t="shared" si="16"/>
        <v>21204.29515524565</v>
      </c>
      <c r="F238" s="26">
        <f t="shared" si="17"/>
        <v>1692.3756907937288</v>
      </c>
      <c r="G238" s="27">
        <f t="shared" si="20"/>
        <v>22896.67084603938</v>
      </c>
      <c r="H238" s="14"/>
      <c r="I238" s="6"/>
      <c r="J238" s="6"/>
      <c r="K238" s="6"/>
      <c r="L238" s="6"/>
      <c r="M238" s="6"/>
      <c r="N238" s="6"/>
    </row>
    <row r="239" spans="2:14" ht="18" customHeight="1">
      <c r="B239" s="30">
        <f t="shared" si="19"/>
        <v>232</v>
      </c>
      <c r="C239" s="20">
        <v>50861</v>
      </c>
      <c r="D239" s="26">
        <f t="shared" si="18"/>
        <v>198347.14581258944</v>
      </c>
      <c r="E239" s="26">
        <f t="shared" si="16"/>
        <v>21367.74493040067</v>
      </c>
      <c r="F239" s="26">
        <f t="shared" si="17"/>
        <v>1528.9259156387104</v>
      </c>
      <c r="G239" s="27">
        <f t="shared" si="20"/>
        <v>22896.67084603938</v>
      </c>
      <c r="H239" s="14"/>
      <c r="I239" s="6"/>
      <c r="J239" s="6"/>
      <c r="K239" s="6"/>
      <c r="L239" s="6"/>
      <c r="M239" s="6"/>
      <c r="N239" s="6"/>
    </row>
    <row r="240" spans="2:14" ht="18" customHeight="1">
      <c r="B240" s="30">
        <f t="shared" si="19"/>
        <v>233</v>
      </c>
      <c r="C240" s="20">
        <v>50891</v>
      </c>
      <c r="D240" s="26">
        <f t="shared" si="18"/>
        <v>176979.40088218878</v>
      </c>
      <c r="E240" s="26">
        <f t="shared" si="16"/>
        <v>21532.45463090584</v>
      </c>
      <c r="F240" s="26">
        <f t="shared" si="17"/>
        <v>1364.2162151335385</v>
      </c>
      <c r="G240" s="27">
        <f t="shared" si="20"/>
        <v>22896.67084603938</v>
      </c>
      <c r="H240" s="14"/>
      <c r="I240" s="6"/>
      <c r="J240" s="6"/>
      <c r="K240" s="6"/>
      <c r="L240" s="6"/>
      <c r="M240" s="6"/>
      <c r="N240" s="6"/>
    </row>
    <row r="241" spans="2:14" ht="18" customHeight="1">
      <c r="B241" s="30">
        <f t="shared" si="19"/>
        <v>234</v>
      </c>
      <c r="C241" s="20">
        <v>50922</v>
      </c>
      <c r="D241" s="26">
        <f t="shared" si="18"/>
        <v>155446.94625128293</v>
      </c>
      <c r="E241" s="26">
        <f t="shared" si="16"/>
        <v>21698.43396868574</v>
      </c>
      <c r="F241" s="26">
        <f t="shared" si="17"/>
        <v>1198.2368773536393</v>
      </c>
      <c r="G241" s="27">
        <f t="shared" si="20"/>
        <v>22896.67084603938</v>
      </c>
      <c r="H241" s="14"/>
      <c r="I241" s="6"/>
      <c r="J241" s="6"/>
      <c r="K241" s="6"/>
      <c r="L241" s="6"/>
      <c r="M241" s="6"/>
      <c r="N241" s="6"/>
    </row>
    <row r="242" spans="2:14" ht="18" customHeight="1">
      <c r="B242" s="30">
        <f t="shared" si="19"/>
        <v>235</v>
      </c>
      <c r="C242" s="20">
        <v>50952</v>
      </c>
      <c r="D242" s="26">
        <f t="shared" si="18"/>
        <v>133748.5122825972</v>
      </c>
      <c r="E242" s="26">
        <f t="shared" si="16"/>
        <v>21865.69273052769</v>
      </c>
      <c r="F242" s="26">
        <f t="shared" si="17"/>
        <v>1030.9781155116866</v>
      </c>
      <c r="G242" s="27">
        <f t="shared" si="20"/>
        <v>22896.67084603938</v>
      </c>
      <c r="H242" s="14"/>
      <c r="I242" s="6"/>
      <c r="J242" s="6"/>
      <c r="K242" s="6"/>
      <c r="L242" s="6"/>
      <c r="M242" s="6"/>
      <c r="N242" s="6"/>
    </row>
    <row r="243" spans="2:14" ht="18" customHeight="1">
      <c r="B243" s="30">
        <f t="shared" si="19"/>
        <v>236</v>
      </c>
      <c r="C243" s="20">
        <v>50983</v>
      </c>
      <c r="D243" s="26">
        <f t="shared" si="18"/>
        <v>111882.8195520695</v>
      </c>
      <c r="E243" s="26">
        <f t="shared" si="16"/>
        <v>22034.24077865884</v>
      </c>
      <c r="F243" s="26">
        <f t="shared" si="17"/>
        <v>862.4300673805357</v>
      </c>
      <c r="G243" s="27">
        <f t="shared" si="20"/>
        <v>22896.67084603938</v>
      </c>
      <c r="H243" s="14"/>
      <c r="I243" s="6"/>
      <c r="J243" s="6"/>
      <c r="K243" s="6"/>
      <c r="L243" s="6"/>
      <c r="M243" s="6"/>
      <c r="N243" s="6"/>
    </row>
    <row r="244" spans="2:14" ht="18" customHeight="1">
      <c r="B244" s="30">
        <f t="shared" si="19"/>
        <v>237</v>
      </c>
      <c r="C244" s="20">
        <v>51014</v>
      </c>
      <c r="D244" s="26">
        <f t="shared" si="18"/>
        <v>89848.57877341066</v>
      </c>
      <c r="E244" s="26">
        <f t="shared" si="16"/>
        <v>22204.08805132767</v>
      </c>
      <c r="F244" s="26">
        <f t="shared" si="17"/>
        <v>692.5827947117072</v>
      </c>
      <c r="G244" s="27">
        <f t="shared" si="20"/>
        <v>22896.67084603938</v>
      </c>
      <c r="H244" s="14"/>
      <c r="I244" s="6"/>
      <c r="J244" s="6"/>
      <c r="K244" s="6"/>
      <c r="L244" s="6"/>
      <c r="M244" s="6"/>
      <c r="N244" s="6"/>
    </row>
    <row r="245" spans="2:14" ht="18" customHeight="1">
      <c r="B245" s="30">
        <f t="shared" si="19"/>
        <v>238</v>
      </c>
      <c r="C245" s="20">
        <v>51044</v>
      </c>
      <c r="D245" s="26">
        <f t="shared" si="18"/>
        <v>67644.49072208299</v>
      </c>
      <c r="E245" s="26">
        <f t="shared" si="16"/>
        <v>22375.244563389988</v>
      </c>
      <c r="F245" s="26">
        <f t="shared" si="17"/>
        <v>521.4262826493897</v>
      </c>
      <c r="G245" s="27">
        <f t="shared" si="20"/>
        <v>22896.67084603938</v>
      </c>
      <c r="H245" s="14"/>
      <c r="I245" s="6"/>
      <c r="J245" s="6"/>
      <c r="K245" s="6"/>
      <c r="L245" s="6"/>
      <c r="M245" s="6"/>
      <c r="N245" s="6"/>
    </row>
    <row r="246" spans="2:14" ht="18" customHeight="1">
      <c r="B246" s="30">
        <f t="shared" si="19"/>
        <v>239</v>
      </c>
      <c r="C246" s="20">
        <v>51075</v>
      </c>
      <c r="D246" s="26">
        <f t="shared" si="18"/>
        <v>45269.246158693</v>
      </c>
      <c r="E246" s="26">
        <f t="shared" si="16"/>
        <v>22547.720406899454</v>
      </c>
      <c r="F246" s="26">
        <f t="shared" si="17"/>
        <v>348.9504391399252</v>
      </c>
      <c r="G246" s="27">
        <f t="shared" si="20"/>
        <v>22896.67084603938</v>
      </c>
      <c r="H246" s="14"/>
      <c r="I246" s="6"/>
      <c r="J246" s="6"/>
      <c r="K246" s="6"/>
      <c r="L246" s="6"/>
      <c r="M246" s="6"/>
      <c r="N246" s="6"/>
    </row>
    <row r="247" spans="2:14" ht="18" customHeight="1">
      <c r="B247" s="30">
        <f t="shared" si="19"/>
        <v>240</v>
      </c>
      <c r="C247" s="20">
        <v>51105</v>
      </c>
      <c r="D247" s="31">
        <f t="shared" si="18"/>
        <v>22721.525751793546</v>
      </c>
      <c r="E247" s="31">
        <f t="shared" si="16"/>
        <v>22721.525751702637</v>
      </c>
      <c r="F247" s="31">
        <f t="shared" si="17"/>
        <v>175.1450943367419</v>
      </c>
      <c r="G247" s="32">
        <f t="shared" si="20"/>
        <v>22896.67084603938</v>
      </c>
      <c r="H247" s="14"/>
      <c r="I247" s="6"/>
      <c r="J247" s="6"/>
      <c r="K247" s="6"/>
      <c r="L247" s="6"/>
      <c r="M247" s="6"/>
      <c r="N247" s="6"/>
    </row>
    <row r="248" spans="2:14" ht="24.75" customHeight="1">
      <c r="B248" s="33"/>
      <c r="C248" s="51" t="s">
        <v>13</v>
      </c>
      <c r="D248" s="51"/>
      <c r="E248" s="34">
        <f>SUM(E8:E187)</f>
        <v>1403410.805798081</v>
      </c>
      <c r="F248" s="34">
        <f>SUM(F8:F187)</f>
        <v>2717989.9464890077</v>
      </c>
      <c r="G248" s="35">
        <f>SUM(G8:G187)</f>
        <v>4121400.752287096</v>
      </c>
      <c r="H248" s="36"/>
      <c r="I248" s="37"/>
      <c r="J248" s="37"/>
      <c r="K248" s="37"/>
      <c r="L248" s="37"/>
      <c r="M248" s="37"/>
      <c r="N248" s="37"/>
    </row>
    <row r="249" spans="5:10" ht="13.5" hidden="1">
      <c r="E249" s="21">
        <v>1199999.9999999742</v>
      </c>
      <c r="F249" s="21">
        <v>1221247.6444189188</v>
      </c>
      <c r="G249" s="21">
        <v>2421247.6444188985</v>
      </c>
      <c r="H249" s="38"/>
      <c r="I249" s="38">
        <v>10.75</v>
      </c>
      <c r="J249" s="39" t="s">
        <v>14</v>
      </c>
    </row>
    <row r="250" spans="5:10" ht="13.5" hidden="1">
      <c r="E250" s="26">
        <v>1199999.999999977</v>
      </c>
      <c r="F250" s="26">
        <v>1187661.6751859004</v>
      </c>
      <c r="G250" s="26">
        <v>2387661.6751858788</v>
      </c>
      <c r="H250" s="38"/>
      <c r="I250" s="38">
        <v>10.5</v>
      </c>
      <c r="J250" s="28">
        <f aca="true" t="shared" si="21" ref="J250:J256">+F249-F250</f>
        <v>33585.969233018346</v>
      </c>
    </row>
    <row r="251" spans="5:10" ht="13.5" hidden="1">
      <c r="E251" s="26">
        <v>1199999.9999999937</v>
      </c>
      <c r="F251" s="26">
        <v>1154293.9824570294</v>
      </c>
      <c r="G251" s="26">
        <v>2354293.9824570343</v>
      </c>
      <c r="H251" s="38"/>
      <c r="I251" s="38">
        <v>10.25</v>
      </c>
      <c r="J251" s="28">
        <f t="shared" si="21"/>
        <v>33367.692728871014</v>
      </c>
    </row>
    <row r="252" spans="5:10" ht="13.5" hidden="1">
      <c r="E252" s="26">
        <v>1200000.000000011</v>
      </c>
      <c r="F252" s="26">
        <v>1121147.0542495244</v>
      </c>
      <c r="G252" s="26">
        <v>2321147.054249534</v>
      </c>
      <c r="H252" s="38"/>
      <c r="I252" s="38">
        <v>10</v>
      </c>
      <c r="J252" s="28">
        <f t="shared" si="21"/>
        <v>33146.92820750503</v>
      </c>
    </row>
    <row r="253" spans="5:10" ht="13.5" hidden="1">
      <c r="E253" s="26">
        <v>1200000.000000006</v>
      </c>
      <c r="F253" s="26">
        <v>1088223.353252349</v>
      </c>
      <c r="G253" s="26">
        <v>2288223.3532523545</v>
      </c>
      <c r="H253" s="38"/>
      <c r="I253" s="38">
        <v>9.75</v>
      </c>
      <c r="J253" s="28">
        <f t="shared" si="21"/>
        <v>32923.700997175416</v>
      </c>
    </row>
    <row r="254" spans="5:10" ht="13.5" hidden="1">
      <c r="E254" s="26">
        <v>1200000.0000000305</v>
      </c>
      <c r="F254" s="26">
        <v>1055525.314985762</v>
      </c>
      <c r="G254" s="26">
        <v>2255525.314985802</v>
      </c>
      <c r="H254" s="38"/>
      <c r="I254" s="38">
        <v>9.5</v>
      </c>
      <c r="J254" s="28">
        <f t="shared" si="21"/>
        <v>32698.03826658707</v>
      </c>
    </row>
    <row r="255" spans="5:10" ht="13.5" hidden="1">
      <c r="E255" s="26">
        <v>1199999.999999966</v>
      </c>
      <c r="F255" s="26">
        <v>1023055.3459535008</v>
      </c>
      <c r="G255" s="26">
        <v>2223055.345953459</v>
      </c>
      <c r="H255" s="40"/>
      <c r="I255" s="38">
        <v>9.25</v>
      </c>
      <c r="J255" s="28">
        <f t="shared" si="21"/>
        <v>32469.969032261055</v>
      </c>
    </row>
    <row r="256" spans="5:10" ht="13.5" hidden="1">
      <c r="E256" s="26">
        <v>1199999.9999999744</v>
      </c>
      <c r="F256" s="26">
        <v>990815.8217894698</v>
      </c>
      <c r="G256" s="26">
        <v>2190815.8217894486</v>
      </c>
      <c r="H256" s="40"/>
      <c r="I256" s="38">
        <v>9</v>
      </c>
      <c r="J256" s="28">
        <f t="shared" si="21"/>
        <v>32239.524164031027</v>
      </c>
    </row>
    <row r="257" spans="5:10" ht="15" hidden="1">
      <c r="E257" s="41"/>
      <c r="F257" s="41"/>
      <c r="G257" s="41"/>
      <c r="H257" s="42"/>
      <c r="I257" s="42"/>
      <c r="J257" s="43">
        <f>SUM(J250:J256)</f>
        <v>230431.82262944896</v>
      </c>
    </row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2.75" customHeight="1" hidden="1"/>
    <row r="316" ht="12.75" customHeight="1" hidden="1"/>
    <row r="317" ht="12.75" customHeight="1" hidden="1"/>
  </sheetData>
  <sheetProtection/>
  <mergeCells count="12">
    <mergeCell ref="D6:D7"/>
    <mergeCell ref="E6:E7"/>
    <mergeCell ref="F6:F7"/>
    <mergeCell ref="G6:G7"/>
    <mergeCell ref="I6:P6"/>
    <mergeCell ref="C248:D248"/>
    <mergeCell ref="B2:C2"/>
    <mergeCell ref="B3:C3"/>
    <mergeCell ref="B4:C4"/>
    <mergeCell ref="B5:C5"/>
    <mergeCell ref="B6:B7"/>
    <mergeCell ref="C6:C7"/>
  </mergeCells>
  <hyperlinks>
    <hyperlink ref="F5" r:id="rId1" display="https://www.himasagar.com/emi-calculator"/>
  </hyperlinks>
  <printOptions/>
  <pageMargins left="0.5701388888888889" right="0.22986111111111113" top="0.9840277777777778" bottom="0.9840277777777778" header="0.5118055555555556" footer="0.5118055555555556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Madhulika</cp:lastModifiedBy>
  <dcterms:modified xsi:type="dcterms:W3CDTF">2020-09-11T00:10:05Z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